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930" windowHeight="5895"/>
  </bookViews>
  <sheets>
    <sheet name="финансијски план прихода и расх" sheetId="1" r:id="rId1"/>
  </sheets>
  <calcPr calcId="124519"/>
</workbook>
</file>

<file path=xl/calcChain.xml><?xml version="1.0" encoding="utf-8"?>
<calcChain xmlns="http://schemas.openxmlformats.org/spreadsheetml/2006/main">
  <c r="D17" i="1"/>
  <c r="G18" l="1"/>
  <c r="I18" s="1"/>
  <c r="G20"/>
  <c r="I20" s="1"/>
  <c r="G21"/>
  <c r="I21" s="1"/>
  <c r="G22"/>
  <c r="I22" s="1"/>
  <c r="G24"/>
  <c r="I24" s="1"/>
  <c r="G26"/>
  <c r="I26" s="1"/>
  <c r="G27"/>
  <c r="I27" s="1"/>
  <c r="G28"/>
  <c r="I28" s="1"/>
  <c r="G30"/>
  <c r="I30" s="1"/>
  <c r="G32"/>
  <c r="I32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1"/>
  <c r="I51" s="1"/>
  <c r="G52"/>
  <c r="I52" s="1"/>
  <c r="G53"/>
  <c r="I53" s="1"/>
  <c r="G54"/>
  <c r="I54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5"/>
  <c r="I65" s="1"/>
  <c r="G66"/>
  <c r="I66" s="1"/>
  <c r="G67"/>
  <c r="I67" s="1"/>
  <c r="G68"/>
  <c r="I68" s="1"/>
  <c r="G70"/>
  <c r="I70" s="1"/>
  <c r="G71"/>
  <c r="I71" s="1"/>
  <c r="G73"/>
  <c r="I73" s="1"/>
  <c r="G74"/>
  <c r="I74" s="1"/>
  <c r="G75"/>
  <c r="I75" s="1"/>
  <c r="G76"/>
  <c r="I76" s="1"/>
  <c r="G77"/>
  <c r="I77" s="1"/>
  <c r="G78"/>
  <c r="I78" s="1"/>
  <c r="G79"/>
  <c r="I79" s="1"/>
  <c r="G82"/>
  <c r="I82" s="1"/>
  <c r="G83"/>
  <c r="I83" s="1"/>
  <c r="G85"/>
  <c r="I85" s="1"/>
  <c r="G87"/>
  <c r="I87" s="1"/>
  <c r="G90"/>
  <c r="I90" s="1"/>
  <c r="G91"/>
  <c r="I91" s="1"/>
  <c r="G93"/>
  <c r="I93" s="1"/>
  <c r="G95"/>
  <c r="I95" s="1"/>
  <c r="G99"/>
  <c r="I99" s="1"/>
  <c r="G100"/>
  <c r="I100" s="1"/>
  <c r="G102"/>
  <c r="I102" s="1"/>
  <c r="G103"/>
  <c r="I103" s="1"/>
  <c r="G104"/>
  <c r="I104" s="1"/>
  <c r="G105"/>
  <c r="I105" s="1"/>
  <c r="G107"/>
  <c r="I107" s="1"/>
  <c r="G110"/>
  <c r="I110" s="1"/>
  <c r="G10"/>
  <c r="F17" l="1"/>
  <c r="F19"/>
  <c r="F23"/>
  <c r="F25"/>
  <c r="F29"/>
  <c r="F31"/>
  <c r="F34"/>
  <c r="F50"/>
  <c r="F55"/>
  <c r="F64"/>
  <c r="F69"/>
  <c r="F72"/>
  <c r="F81"/>
  <c r="F80" s="1"/>
  <c r="F84"/>
  <c r="F86"/>
  <c r="F89"/>
  <c r="F92"/>
  <c r="F94"/>
  <c r="F98"/>
  <c r="F101"/>
  <c r="F106"/>
  <c r="F109"/>
  <c r="F108" s="1"/>
  <c r="Q94"/>
  <c r="R94"/>
  <c r="P94"/>
  <c r="Q81"/>
  <c r="R81"/>
  <c r="P81"/>
  <c r="Q50"/>
  <c r="R50"/>
  <c r="P50"/>
  <c r="Q84"/>
  <c r="R84"/>
  <c r="P84"/>
  <c r="Q86"/>
  <c r="R86"/>
  <c r="P86"/>
  <c r="L86"/>
  <c r="M86"/>
  <c r="K86"/>
  <c r="L84"/>
  <c r="M84"/>
  <c r="K84"/>
  <c r="S18"/>
  <c r="S20"/>
  <c r="S21"/>
  <c r="S22"/>
  <c r="S24"/>
  <c r="S26"/>
  <c r="S27"/>
  <c r="S28"/>
  <c r="S30"/>
  <c r="S32"/>
  <c r="S35"/>
  <c r="S36"/>
  <c r="S37"/>
  <c r="S38"/>
  <c r="S39"/>
  <c r="S40"/>
  <c r="S41"/>
  <c r="S42"/>
  <c r="S43"/>
  <c r="S44"/>
  <c r="S45"/>
  <c r="S46"/>
  <c r="S47"/>
  <c r="S48"/>
  <c r="S49"/>
  <c r="S51"/>
  <c r="S52"/>
  <c r="S53"/>
  <c r="S54"/>
  <c r="S56"/>
  <c r="S57"/>
  <c r="S58"/>
  <c r="S59"/>
  <c r="S60"/>
  <c r="S61"/>
  <c r="S62"/>
  <c r="S63"/>
  <c r="S65"/>
  <c r="S66"/>
  <c r="S67"/>
  <c r="S68"/>
  <c r="S70"/>
  <c r="S71"/>
  <c r="S73"/>
  <c r="S74"/>
  <c r="S75"/>
  <c r="S76"/>
  <c r="S77"/>
  <c r="S78"/>
  <c r="S79"/>
  <c r="S82"/>
  <c r="S83"/>
  <c r="S85"/>
  <c r="S87"/>
  <c r="S90"/>
  <c r="S91"/>
  <c r="S93"/>
  <c r="S95"/>
  <c r="S99"/>
  <c r="S100"/>
  <c r="S102"/>
  <c r="S103"/>
  <c r="S104"/>
  <c r="S105"/>
  <c r="S107"/>
  <c r="S110"/>
  <c r="N18"/>
  <c r="N20"/>
  <c r="N21"/>
  <c r="N22"/>
  <c r="N24"/>
  <c r="N26"/>
  <c r="N27"/>
  <c r="N28"/>
  <c r="N30"/>
  <c r="N32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6"/>
  <c r="N57"/>
  <c r="N58"/>
  <c r="N59"/>
  <c r="N60"/>
  <c r="N61"/>
  <c r="N62"/>
  <c r="N63"/>
  <c r="N65"/>
  <c r="N66"/>
  <c r="N67"/>
  <c r="N68"/>
  <c r="N70"/>
  <c r="N71"/>
  <c r="N73"/>
  <c r="N74"/>
  <c r="N75"/>
  <c r="N76"/>
  <c r="N77"/>
  <c r="N78"/>
  <c r="N79"/>
  <c r="N82"/>
  <c r="N83"/>
  <c r="N85"/>
  <c r="N87"/>
  <c r="N90"/>
  <c r="N91"/>
  <c r="N93"/>
  <c r="N95"/>
  <c r="N99"/>
  <c r="N100"/>
  <c r="N102"/>
  <c r="N103"/>
  <c r="N104"/>
  <c r="N105"/>
  <c r="N107"/>
  <c r="N110"/>
  <c r="U107" l="1"/>
  <c r="U85"/>
  <c r="U24"/>
  <c r="U18"/>
  <c r="U95"/>
  <c r="U46"/>
  <c r="U42"/>
  <c r="U38"/>
  <c r="U20"/>
  <c r="U110"/>
  <c r="U87"/>
  <c r="S84"/>
  <c r="S94"/>
  <c r="F88"/>
  <c r="F16"/>
  <c r="F33"/>
  <c r="F97"/>
  <c r="F96" s="1"/>
  <c r="U78"/>
  <c r="U76"/>
  <c r="U57"/>
  <c r="U83"/>
  <c r="U77"/>
  <c r="U73"/>
  <c r="U48"/>
  <c r="U44"/>
  <c r="U40"/>
  <c r="U36"/>
  <c r="U93"/>
  <c r="U74"/>
  <c r="U63"/>
  <c r="U59"/>
  <c r="U54"/>
  <c r="U49"/>
  <c r="U45"/>
  <c r="U41"/>
  <c r="U37"/>
  <c r="U30"/>
  <c r="U68"/>
  <c r="U71"/>
  <c r="U61"/>
  <c r="U90"/>
  <c r="U82"/>
  <c r="U66"/>
  <c r="U52"/>
  <c r="U47"/>
  <c r="U43"/>
  <c r="U39"/>
  <c r="U35"/>
  <c r="U27"/>
  <c r="U100"/>
  <c r="U105"/>
  <c r="U102"/>
  <c r="U79"/>
  <c r="U75"/>
  <c r="U70"/>
  <c r="U65"/>
  <c r="U60"/>
  <c r="U56"/>
  <c r="U51"/>
  <c r="U32"/>
  <c r="U26"/>
  <c r="U103"/>
  <c r="U104"/>
  <c r="U99"/>
  <c r="U91"/>
  <c r="U67"/>
  <c r="U62"/>
  <c r="U58"/>
  <c r="U53"/>
  <c r="U28"/>
  <c r="U22"/>
  <c r="U21"/>
  <c r="S86"/>
  <c r="F15" l="1"/>
  <c r="F111" s="1"/>
  <c r="R109"/>
  <c r="R108" s="1"/>
  <c r="Q109"/>
  <c r="P109"/>
  <c r="M109"/>
  <c r="M108" s="1"/>
  <c r="L109"/>
  <c r="K109"/>
  <c r="H109"/>
  <c r="E109"/>
  <c r="D109"/>
  <c r="R106"/>
  <c r="Q106"/>
  <c r="P106"/>
  <c r="M106"/>
  <c r="L106"/>
  <c r="K106"/>
  <c r="H106"/>
  <c r="E106"/>
  <c r="G106" s="1"/>
  <c r="D106"/>
  <c r="I106" s="1"/>
  <c r="R101"/>
  <c r="Q101"/>
  <c r="P101"/>
  <c r="M101"/>
  <c r="L101"/>
  <c r="K101"/>
  <c r="H101"/>
  <c r="E101"/>
  <c r="G101" s="1"/>
  <c r="D101"/>
  <c r="R98"/>
  <c r="Q98"/>
  <c r="P98"/>
  <c r="M98"/>
  <c r="L98"/>
  <c r="K98"/>
  <c r="H98"/>
  <c r="E98"/>
  <c r="G98" s="1"/>
  <c r="D98"/>
  <c r="M94"/>
  <c r="L94"/>
  <c r="K94"/>
  <c r="H94"/>
  <c r="E94"/>
  <c r="G94" s="1"/>
  <c r="D94"/>
  <c r="R92"/>
  <c r="Q92"/>
  <c r="P92"/>
  <c r="M92"/>
  <c r="L92"/>
  <c r="K92"/>
  <c r="H92"/>
  <c r="E92"/>
  <c r="G92" s="1"/>
  <c r="D92"/>
  <c r="R89"/>
  <c r="Q89"/>
  <c r="P89"/>
  <c r="M89"/>
  <c r="L89"/>
  <c r="K89"/>
  <c r="H89"/>
  <c r="E89"/>
  <c r="G89" s="1"/>
  <c r="D89"/>
  <c r="H86"/>
  <c r="E86"/>
  <c r="G86" s="1"/>
  <c r="D86"/>
  <c r="H84"/>
  <c r="E84"/>
  <c r="G84" s="1"/>
  <c r="D84"/>
  <c r="R80"/>
  <c r="M81"/>
  <c r="L81"/>
  <c r="K81"/>
  <c r="H81"/>
  <c r="H80" s="1"/>
  <c r="E81"/>
  <c r="D81"/>
  <c r="R72"/>
  <c r="Q72"/>
  <c r="P72"/>
  <c r="M72"/>
  <c r="L72"/>
  <c r="K72"/>
  <c r="H72"/>
  <c r="E72"/>
  <c r="G72" s="1"/>
  <c r="D72"/>
  <c r="R69"/>
  <c r="Q69"/>
  <c r="P69"/>
  <c r="M69"/>
  <c r="L69"/>
  <c r="K69"/>
  <c r="H69"/>
  <c r="E69"/>
  <c r="G69" s="1"/>
  <c r="D69"/>
  <c r="R64"/>
  <c r="Q64"/>
  <c r="P64"/>
  <c r="M64"/>
  <c r="L64"/>
  <c r="K64"/>
  <c r="H64"/>
  <c r="E64"/>
  <c r="G64" s="1"/>
  <c r="D64"/>
  <c r="R55"/>
  <c r="Q55"/>
  <c r="P55"/>
  <c r="M55"/>
  <c r="L55"/>
  <c r="K55"/>
  <c r="H55"/>
  <c r="E55"/>
  <c r="G55" s="1"/>
  <c r="D55"/>
  <c r="M50"/>
  <c r="L50"/>
  <c r="K50"/>
  <c r="H50"/>
  <c r="E50"/>
  <c r="G50" s="1"/>
  <c r="D50"/>
  <c r="R34"/>
  <c r="Q34"/>
  <c r="P34"/>
  <c r="M34"/>
  <c r="L34"/>
  <c r="K34"/>
  <c r="H34"/>
  <c r="E34"/>
  <c r="G34" s="1"/>
  <c r="D34"/>
  <c r="R31"/>
  <c r="Q31"/>
  <c r="P31"/>
  <c r="M31"/>
  <c r="L31"/>
  <c r="K31"/>
  <c r="H31"/>
  <c r="E31"/>
  <c r="G31" s="1"/>
  <c r="D31"/>
  <c r="R29"/>
  <c r="Q29"/>
  <c r="P29"/>
  <c r="M29"/>
  <c r="L29"/>
  <c r="K29"/>
  <c r="H29"/>
  <c r="E29"/>
  <c r="G29" s="1"/>
  <c r="D29"/>
  <c r="R25"/>
  <c r="Q25"/>
  <c r="P25"/>
  <c r="M25"/>
  <c r="L25"/>
  <c r="K25"/>
  <c r="H25"/>
  <c r="E25"/>
  <c r="G25" s="1"/>
  <c r="D25"/>
  <c r="R23"/>
  <c r="Q23"/>
  <c r="P23"/>
  <c r="M23"/>
  <c r="L23"/>
  <c r="K23"/>
  <c r="H23"/>
  <c r="E23"/>
  <c r="G23" s="1"/>
  <c r="D23"/>
  <c r="R19"/>
  <c r="Q19"/>
  <c r="P19"/>
  <c r="M19"/>
  <c r="L19"/>
  <c r="K19"/>
  <c r="H19"/>
  <c r="E19"/>
  <c r="G19" s="1"/>
  <c r="D19"/>
  <c r="R17"/>
  <c r="Q17"/>
  <c r="P17"/>
  <c r="M17"/>
  <c r="L17"/>
  <c r="K17"/>
  <c r="H17"/>
  <c r="E17"/>
  <c r="G17" s="1"/>
  <c r="I17" l="1"/>
  <c r="I23"/>
  <c r="I34"/>
  <c r="I72"/>
  <c r="I84"/>
  <c r="I89"/>
  <c r="I94"/>
  <c r="I98"/>
  <c r="I29"/>
  <c r="E80"/>
  <c r="G80" s="1"/>
  <c r="G81"/>
  <c r="E108"/>
  <c r="G108" s="1"/>
  <c r="G109"/>
  <c r="I25"/>
  <c r="I31"/>
  <c r="I50"/>
  <c r="I55"/>
  <c r="I69"/>
  <c r="I81"/>
  <c r="I86"/>
  <c r="U86" s="1"/>
  <c r="I92"/>
  <c r="I101"/>
  <c r="I109"/>
  <c r="I64"/>
  <c r="I19"/>
  <c r="Q88"/>
  <c r="R88"/>
  <c r="P88"/>
  <c r="S31"/>
  <c r="S19"/>
  <c r="N55"/>
  <c r="N17"/>
  <c r="N29"/>
  <c r="S81"/>
  <c r="N86"/>
  <c r="E88"/>
  <c r="G88" s="1"/>
  <c r="M88"/>
  <c r="N94"/>
  <c r="N89"/>
  <c r="S64"/>
  <c r="N101"/>
  <c r="Q97"/>
  <c r="S106"/>
  <c r="K33"/>
  <c r="N34"/>
  <c r="P108"/>
  <c r="S109"/>
  <c r="K80"/>
  <c r="N80" s="1"/>
  <c r="N81"/>
  <c r="N23"/>
  <c r="S25"/>
  <c r="S50"/>
  <c r="N69"/>
  <c r="S72"/>
  <c r="N84"/>
  <c r="S92"/>
  <c r="S98"/>
  <c r="N19"/>
  <c r="S23"/>
  <c r="N31"/>
  <c r="S34"/>
  <c r="N64"/>
  <c r="S69"/>
  <c r="S89"/>
  <c r="N106"/>
  <c r="K108"/>
  <c r="N109"/>
  <c r="S17"/>
  <c r="N25"/>
  <c r="S29"/>
  <c r="N50"/>
  <c r="S55"/>
  <c r="N72"/>
  <c r="N92"/>
  <c r="N98"/>
  <c r="S101"/>
  <c r="Q80"/>
  <c r="R97"/>
  <c r="R96" s="1"/>
  <c r="Q108"/>
  <c r="H16"/>
  <c r="P16"/>
  <c r="L16"/>
  <c r="L33"/>
  <c r="R33"/>
  <c r="P33"/>
  <c r="Q16"/>
  <c r="D97"/>
  <c r="U94"/>
  <c r="H97"/>
  <c r="E33"/>
  <c r="G33" s="1"/>
  <c r="M33"/>
  <c r="M97"/>
  <c r="M96" s="1"/>
  <c r="K88"/>
  <c r="D16"/>
  <c r="H33"/>
  <c r="P80"/>
  <c r="S80" s="1"/>
  <c r="M16"/>
  <c r="Q33"/>
  <c r="R16"/>
  <c r="H88"/>
  <c r="L97"/>
  <c r="P97"/>
  <c r="E16"/>
  <c r="G16" s="1"/>
  <c r="K16"/>
  <c r="D33"/>
  <c r="D80"/>
  <c r="I80" s="1"/>
  <c r="L88"/>
  <c r="E97"/>
  <c r="G97" s="1"/>
  <c r="K97"/>
  <c r="H108"/>
  <c r="L108"/>
  <c r="D88"/>
  <c r="I88" s="1"/>
  <c r="D108"/>
  <c r="I108" l="1"/>
  <c r="S97"/>
  <c r="I97"/>
  <c r="I33"/>
  <c r="I16"/>
  <c r="M15"/>
  <c r="M111" s="1"/>
  <c r="L15"/>
  <c r="R15"/>
  <c r="R111" s="1"/>
  <c r="U19"/>
  <c r="U101"/>
  <c r="U89"/>
  <c r="U98"/>
  <c r="U55"/>
  <c r="U17"/>
  <c r="U34"/>
  <c r="U106"/>
  <c r="U72"/>
  <c r="U81"/>
  <c r="U25"/>
  <c r="U109"/>
  <c r="U84"/>
  <c r="U29"/>
  <c r="U69"/>
  <c r="U23"/>
  <c r="U92"/>
  <c r="U50"/>
  <c r="U64"/>
  <c r="U31"/>
  <c r="Q96"/>
  <c r="S88"/>
  <c r="N16"/>
  <c r="N97"/>
  <c r="S16"/>
  <c r="P96"/>
  <c r="N88"/>
  <c r="N108"/>
  <c r="N33"/>
  <c r="S33"/>
  <c r="S108"/>
  <c r="P15"/>
  <c r="D96"/>
  <c r="U80"/>
  <c r="H15"/>
  <c r="Q15"/>
  <c r="K15"/>
  <c r="L96"/>
  <c r="E96"/>
  <c r="G96" s="1"/>
  <c r="H96"/>
  <c r="K96"/>
  <c r="E15"/>
  <c r="G15" s="1"/>
  <c r="D15"/>
  <c r="G111" l="1"/>
  <c r="H111"/>
  <c r="I96"/>
  <c r="I15"/>
  <c r="Q111"/>
  <c r="U16"/>
  <c r="N15"/>
  <c r="N96"/>
  <c r="S96"/>
  <c r="U97"/>
  <c r="U108"/>
  <c r="U88"/>
  <c r="U33"/>
  <c r="P111"/>
  <c r="S15"/>
  <c r="E111"/>
  <c r="L111"/>
  <c r="D111"/>
  <c r="K111"/>
  <c r="S111" l="1"/>
  <c r="H9" s="1"/>
  <c r="I111"/>
  <c r="H7" s="1"/>
  <c r="U96"/>
  <c r="U15"/>
  <c r="N111"/>
  <c r="H8" s="1"/>
  <c r="H10" l="1"/>
  <c r="U111"/>
</calcChain>
</file>

<file path=xl/sharedStrings.xml><?xml version="1.0" encoding="utf-8"?>
<sst xmlns="http://schemas.openxmlformats.org/spreadsheetml/2006/main" count="126" uniqueCount="123">
  <si>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</si>
  <si>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</si>
  <si>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</si>
  <si>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</si>
  <si>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</si>
  <si>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</si>
  <si>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</si>
  <si>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</si>
  <si>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</si>
  <si>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</si>
  <si>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</si>
  <si>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</si>
  <si>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</si>
  <si>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</si>
  <si>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</si>
  <si>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</si>
  <si>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</si>
  <si>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</si>
  <si>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</si>
  <si>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</si>
  <si>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</si>
  <si>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</si>
  <si>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</si>
  <si>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</si>
  <si>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</si>
  <si>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</si>
  <si>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</si>
  <si>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</si>
  <si>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</si>
  <si>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</si>
  <si>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</si>
  <si>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</si>
  <si>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</si>
  <si>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</si>
  <si>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</si>
  <si>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</si>
  <si>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</si>
  <si>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</si>
  <si>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</si>
  <si>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</si>
  <si>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</si>
  <si>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</si>
  <si>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</si>
  <si>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</si>
  <si>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</si>
  <si>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</si>
  <si>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</si>
  <si>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</si>
  <si>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</si>
  <si>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</si>
  <si>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</si>
  <si>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</si>
  <si>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</si>
  <si>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</si>
  <si>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</si>
  <si>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</si>
  <si>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</si>
  <si>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</si>
  <si>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</si>
  <si>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</si>
  <si>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</si>
  <si>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</si>
  <si>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</si>
  <si>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</si>
  <si>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</si>
  <si>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</si>
  <si>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</si>
  <si>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</si>
  <si>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</si>
  <si>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</si>
  <si>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</si>
  <si>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</si>
  <si>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</si>
  <si>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</si>
  <si>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</si>
  <si>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</si>
  <si>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</si>
  <si>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</si>
  <si>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</si>
  <si>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</si>
  <si>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</si>
  <si>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</si>
  <si>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</si>
  <si>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</si>
  <si>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</si>
  <si>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</si>
  <si>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</si>
  <si>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</si>
  <si>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</si>
  <si>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</si>
  <si>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</si>
  <si>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</si>
  <si>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</si>
  <si>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</si>
  <si>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</si>
  <si>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</si>
  <si>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</si>
  <si>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</si>
  <si>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</si>
  <si>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</si>
  <si>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</si>
  <si>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</si>
  <si>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</si>
  <si>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</si>
  <si>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</si>
  <si>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</si>
  <si>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</si>
  <si>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</si>
  <si>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</si>
  <si>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</si>
  <si>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</si>
  <si>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</si>
  <si>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</si>
  <si>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</si>
  <si>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</si>
  <si>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</si>
  <si>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</si>
  <si>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</si>
  <si>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</si>
  <si>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УСТАНОВА КУЛТУРЕ "ВУК СТЕФАНОВИЋ КАРАЏИЋ"</t>
  </si>
  <si>
    <t>ФИНАНСИЈСКИ ПЛАН ПРИХОДА И РАСХОДА ЗА 2017. ГОДИНУ</t>
  </si>
  <si>
    <t>preneti program iz 2016</t>
  </si>
  <si>
    <t>Одлука УО бр. 62/13.01.2017.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</si>
</sst>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6" borderId="18" xfId="0" applyFont="1" applyFill="1" applyBorder="1"/>
    <xf numFmtId="0" fontId="5" fillId="6" borderId="15" xfId="0" applyFont="1" applyFill="1" applyBorder="1"/>
    <xf numFmtId="164" fontId="4" fillId="6" borderId="21" xfId="0" applyNumberFormat="1" applyFont="1" applyFill="1" applyBorder="1"/>
    <xf numFmtId="164" fontId="5" fillId="6" borderId="1" xfId="0" applyNumberFormat="1" applyFont="1" applyFill="1" applyBorder="1"/>
    <xf numFmtId="164" fontId="4" fillId="6" borderId="1" xfId="0" applyNumberFormat="1" applyFont="1" applyFill="1" applyBorder="1"/>
    <xf numFmtId="164" fontId="5" fillId="6" borderId="6" xfId="0" applyNumberFormat="1" applyFont="1" applyFill="1" applyBorder="1"/>
    <xf numFmtId="164" fontId="4" fillId="6" borderId="15" xfId="0" applyNumberFormat="1" applyFont="1" applyFill="1" applyBorder="1"/>
    <xf numFmtId="164" fontId="6" fillId="6" borderId="18" xfId="0" applyNumberFormat="1" applyFont="1" applyFill="1" applyBorder="1"/>
    <xf numFmtId="164" fontId="6" fillId="6" borderId="5" xfId="0" applyNumberFormat="1" applyFont="1" applyFill="1" applyBorder="1"/>
    <xf numFmtId="164" fontId="4" fillId="7" borderId="15" xfId="0" applyNumberFormat="1" applyFont="1" applyFill="1" applyBorder="1"/>
    <xf numFmtId="164" fontId="5" fillId="17" borderId="16" xfId="0" applyNumberFormat="1" applyFont="1" applyFill="1" applyBorder="1"/>
    <xf numFmtId="164" fontId="5" fillId="17" borderId="24" xfId="0" applyNumberFormat="1" applyFont="1" applyFill="1" applyBorder="1"/>
    <xf numFmtId="164" fontId="4" fillId="17" borderId="17" xfId="0" applyNumberFormat="1" applyFont="1" applyFill="1" applyBorder="1"/>
    <xf numFmtId="164" fontId="7" fillId="17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8" borderId="1" xfId="0" applyNumberFormat="1" applyFont="1" applyFill="1" applyBorder="1"/>
    <xf numFmtId="164" fontId="5" fillId="3" borderId="6" xfId="0" applyNumberFormat="1" applyFont="1" applyFill="1" applyBorder="1"/>
    <xf numFmtId="164" fontId="4" fillId="8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9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2" borderId="15" xfId="0" applyNumberFormat="1" applyFont="1" applyFill="1" applyBorder="1"/>
    <xf numFmtId="164" fontId="7" fillId="12" borderId="26" xfId="0" applyNumberFormat="1" applyFont="1" applyFill="1" applyBorder="1"/>
    <xf numFmtId="0" fontId="5" fillId="4" borderId="18" xfId="0" applyFont="1" applyFill="1" applyBorder="1"/>
    <xf numFmtId="0" fontId="5" fillId="18" borderId="15" xfId="0" applyFont="1" applyFill="1" applyBorder="1"/>
    <xf numFmtId="164" fontId="4" fillId="18" borderId="21" xfId="0" applyNumberFormat="1" applyFont="1" applyFill="1" applyBorder="1"/>
    <xf numFmtId="164" fontId="5" fillId="18" borderId="1" xfId="0" applyNumberFormat="1" applyFont="1" applyFill="1" applyBorder="1"/>
    <xf numFmtId="164" fontId="4" fillId="10" borderId="1" xfId="0" applyNumberFormat="1" applyFont="1" applyFill="1" applyBorder="1"/>
    <xf numFmtId="164" fontId="5" fillId="18" borderId="6" xfId="0" applyNumberFormat="1" applyFont="1" applyFill="1" applyBorder="1"/>
    <xf numFmtId="164" fontId="4" fillId="10" borderId="15" xfId="0" applyNumberFormat="1" applyFont="1" applyFill="1" applyBorder="1"/>
    <xf numFmtId="164" fontId="6" fillId="18" borderId="18" xfId="0" applyNumberFormat="1" applyFont="1" applyFill="1" applyBorder="1"/>
    <xf numFmtId="164" fontId="6" fillId="18" borderId="5" xfId="0" applyNumberFormat="1" applyFont="1" applyFill="1" applyBorder="1"/>
    <xf numFmtId="164" fontId="4" fillId="11" borderId="15" xfId="0" applyNumberFormat="1" applyFont="1" applyFill="1" applyBorder="1"/>
    <xf numFmtId="164" fontId="5" fillId="18" borderId="18" xfId="0" applyNumberFormat="1" applyFont="1" applyFill="1" applyBorder="1"/>
    <xf numFmtId="164" fontId="5" fillId="18" borderId="3" xfId="0" applyNumberFormat="1" applyFont="1" applyFill="1" applyBorder="1"/>
    <xf numFmtId="164" fontId="4" fillId="13" borderId="15" xfId="0" applyNumberFormat="1" applyFont="1" applyFill="1" applyBorder="1"/>
    <xf numFmtId="164" fontId="7" fillId="13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14" borderId="1" xfId="0" applyNumberFormat="1" applyFont="1" applyFill="1" applyBorder="1"/>
    <xf numFmtId="164" fontId="4" fillId="14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16" borderId="15" xfId="0" applyNumberFormat="1" applyFont="1" applyFill="1" applyBorder="1"/>
    <xf numFmtId="0" fontId="5" fillId="15" borderId="0" xfId="0" applyFont="1" applyFill="1"/>
    <xf numFmtId="164" fontId="7" fillId="16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1" borderId="0" xfId="0" applyFont="1" applyFill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164" fontId="5" fillId="2" borderId="2" xfId="0" applyNumberFormat="1" applyFont="1" applyFill="1" applyBorder="1"/>
    <xf numFmtId="164" fontId="5" fillId="23" borderId="2" xfId="0" applyNumberFormat="1" applyFont="1" applyFill="1" applyBorder="1"/>
    <xf numFmtId="164" fontId="5" fillId="4" borderId="8" xfId="0" applyNumberFormat="1" applyFont="1" applyFill="1" applyBorder="1"/>
    <xf numFmtId="164" fontId="5" fillId="18" borderId="8" xfId="0" applyNumberFormat="1" applyFont="1" applyFill="1" applyBorder="1"/>
    <xf numFmtId="164" fontId="5" fillId="18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18" borderId="4" xfId="0" applyNumberFormat="1" applyFont="1" applyFill="1" applyBorder="1"/>
    <xf numFmtId="164" fontId="5" fillId="18" borderId="41" xfId="0" applyNumberFormat="1" applyFont="1" applyFill="1" applyBorder="1"/>
    <xf numFmtId="164" fontId="5" fillId="17" borderId="18" xfId="0" applyNumberFormat="1" applyFont="1" applyFill="1" applyBorder="1"/>
    <xf numFmtId="164" fontId="5" fillId="17" borderId="3" xfId="0" applyNumberFormat="1" applyFont="1" applyFill="1" applyBorder="1"/>
    <xf numFmtId="164" fontId="4" fillId="17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16" borderId="28" xfId="0" applyNumberFormat="1" applyFont="1" applyFill="1" applyBorder="1"/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/>
    <xf numFmtId="164" fontId="4" fillId="20" borderId="23" xfId="0" applyNumberFormat="1" applyFont="1" applyFill="1" applyBorder="1"/>
    <xf numFmtId="164" fontId="4" fillId="20" borderId="11" xfId="0" applyNumberFormat="1" applyFont="1" applyFill="1" applyBorder="1"/>
    <xf numFmtId="164" fontId="4" fillId="20" borderId="13" xfId="0" applyNumberFormat="1" applyFont="1" applyFill="1" applyBorder="1"/>
    <xf numFmtId="164" fontId="4" fillId="22" borderId="29" xfId="0" applyNumberFormat="1" applyFont="1" applyFill="1" applyBorder="1"/>
    <xf numFmtId="164" fontId="4" fillId="21" borderId="23" xfId="0" applyNumberFormat="1" applyFont="1" applyFill="1" applyBorder="1"/>
    <xf numFmtId="164" fontId="4" fillId="21" borderId="11" xfId="0" applyNumberFormat="1" applyFont="1" applyFill="1" applyBorder="1"/>
    <xf numFmtId="164" fontId="4" fillId="19" borderId="29" xfId="0" applyNumberFormat="1" applyFont="1" applyFill="1" applyBorder="1"/>
    <xf numFmtId="164" fontId="4" fillId="21" borderId="12" xfId="0" applyNumberFormat="1" applyFont="1" applyFill="1" applyBorder="1"/>
    <xf numFmtId="164" fontId="6" fillId="6" borderId="42" xfId="0" applyNumberFormat="1" applyFont="1" applyFill="1" applyBorder="1"/>
    <xf numFmtId="164" fontId="6" fillId="6" borderId="43" xfId="0" applyNumberFormat="1" applyFont="1" applyFill="1" applyBorder="1"/>
    <xf numFmtId="164" fontId="4" fillId="7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0" xfId="0" applyFont="1" applyFill="1"/>
    <xf numFmtId="164" fontId="4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164" fontId="4" fillId="0" borderId="1" xfId="0" applyNumberFormat="1" applyFont="1" applyFill="1" applyBorder="1"/>
    <xf numFmtId="164" fontId="4" fillId="0" borderId="15" xfId="0" applyNumberFormat="1" applyFont="1" applyFill="1" applyBorder="1"/>
    <xf numFmtId="164" fontId="6" fillId="0" borderId="5" xfId="0" applyNumberFormat="1" applyFont="1" applyFill="1" applyBorder="1"/>
    <xf numFmtId="164" fontId="5" fillId="0" borderId="18" xfId="0" applyNumberFormat="1" applyFont="1" applyFill="1" applyBorder="1"/>
    <xf numFmtId="164" fontId="5" fillId="0" borderId="3" xfId="0" applyNumberFormat="1" applyFont="1" applyFill="1" applyBorder="1"/>
    <xf numFmtId="164" fontId="7" fillId="0" borderId="26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9" borderId="18" xfId="0" applyFont="1" applyFill="1" applyBorder="1"/>
    <xf numFmtId="0" fontId="5" fillId="9" borderId="15" xfId="0" applyFont="1" applyFill="1" applyBorder="1"/>
    <xf numFmtId="0" fontId="5" fillId="9" borderId="0" xfId="0" applyFont="1" applyFill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5" fillId="9" borderId="18" xfId="0" applyNumberFormat="1" applyFont="1" applyFill="1" applyBorder="1"/>
    <xf numFmtId="164" fontId="5" fillId="9" borderId="3" xfId="0" applyNumberFormat="1" applyFont="1" applyFill="1" applyBorder="1"/>
    <xf numFmtId="164" fontId="7" fillId="9" borderId="26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4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6" fillId="11" borderId="5" xfId="0" applyNumberFormat="1" applyFont="1" applyFill="1" applyBorder="1"/>
    <xf numFmtId="164" fontId="5" fillId="11" borderId="3" xfId="0" applyNumberFormat="1" applyFont="1" applyFill="1" applyBorder="1"/>
    <xf numFmtId="164" fontId="7" fillId="11" borderId="26" xfId="0" applyNumberFormat="1" applyFont="1" applyFill="1" applyBorder="1"/>
    <xf numFmtId="164" fontId="6" fillId="0" borderId="18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/>
    <xf numFmtId="164" fontId="1" fillId="0" borderId="15" xfId="0" applyNumberFormat="1" applyFont="1" applyFill="1" applyBorder="1"/>
    <xf numFmtId="164" fontId="2" fillId="0" borderId="32" xfId="0" applyNumberFormat="1" applyFont="1" applyFill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117"/>
  <sheetViews>
    <sheetView tabSelected="1" workbookViewId="0">
      <selection activeCell="P6" sqref="P6"/>
    </sheetView>
  </sheetViews>
  <sheetFormatPr defaultRowHeight="15"/>
  <cols>
    <col min="1" max="1" width="5.28515625" customWidth="1"/>
    <col min="2" max="2" width="34.7109375" customWidth="1"/>
    <col min="3" max="3" width="0.5703125" customWidth="1"/>
    <col min="4" max="4" width="9.42578125" customWidth="1"/>
    <col min="5" max="5" width="8.42578125" customWidth="1"/>
    <col min="6" max="6" width="10.140625" customWidth="1"/>
    <col min="7" max="7" width="9.28515625" customWidth="1"/>
    <col min="8" max="8" width="10.28515625" customWidth="1"/>
    <col min="9" max="9" width="9.7109375" customWidth="1"/>
    <col min="10" max="10" width="0.42578125" customWidth="1"/>
    <col min="11" max="11" width="9.7109375" customWidth="1"/>
    <col min="12" max="12" width="9.140625" customWidth="1"/>
    <col min="13" max="14" width="9.85546875" customWidth="1"/>
    <col min="15" max="15" width="0.42578125" customWidth="1"/>
    <col min="16" max="16" width="8" customWidth="1"/>
    <col min="17" max="17" width="8.28515625" customWidth="1"/>
    <col min="18" max="18" width="10.140625" bestFit="1" customWidth="1"/>
    <col min="19" max="19" width="8.28515625" customWidth="1"/>
    <col min="20" max="20" width="0.42578125" customWidth="1"/>
    <col min="21" max="21" width="9.140625" customWidth="1"/>
    <col min="22" max="22" width="8.5703125"/>
  </cols>
  <sheetData>
    <row r="2" spans="1:21" s="2" customFormat="1">
      <c r="A2" s="3"/>
      <c r="B2" s="164" t="s">
        <v>120</v>
      </c>
      <c r="C2" s="164"/>
      <c r="D2" s="1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95" t="s">
        <v>122</v>
      </c>
    </row>
    <row r="3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4"/>
      <c r="B4" s="3" t="s">
        <v>119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">
      <c r="A6" s="4"/>
      <c r="B6" s="4"/>
      <c r="C6" s="4"/>
      <c r="D6" s="188"/>
      <c r="E6" s="189"/>
      <c r="F6" s="189"/>
      <c r="G6" s="6" t="s">
        <v>113</v>
      </c>
      <c r="H6" s="7" t="s">
        <v>116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175" t="s">
        <v>114</v>
      </c>
      <c r="E7" s="176"/>
      <c r="F7" s="176"/>
      <c r="G7" s="10"/>
      <c r="H7" s="165">
        <f>SUM(I111)</f>
        <v>36000000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175" t="s">
        <v>115</v>
      </c>
      <c r="E8" s="176"/>
      <c r="F8" s="176"/>
      <c r="G8" s="1"/>
      <c r="H8" s="165">
        <f>SUM(N111)</f>
        <v>13394000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4"/>
      <c r="B9" s="4"/>
      <c r="C9" s="4"/>
      <c r="D9" s="175" t="s">
        <v>112</v>
      </c>
      <c r="E9" s="176"/>
      <c r="F9" s="176"/>
      <c r="G9" s="1"/>
      <c r="H9" s="165">
        <f>SUM(S111)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4"/>
      <c r="B10" s="4"/>
      <c r="C10" s="4"/>
      <c r="D10" s="177" t="s">
        <v>117</v>
      </c>
      <c r="E10" s="178"/>
      <c r="F10" s="178"/>
      <c r="G10" s="11">
        <f>SUM(G7:G9)</f>
        <v>0</v>
      </c>
      <c r="H10" s="166">
        <f>SUM(H7:H9)</f>
        <v>49394000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4"/>
      <c r="C11" s="4"/>
      <c r="D11" s="8"/>
      <c r="E11" s="8"/>
      <c r="F11" s="8"/>
      <c r="G11" s="8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4"/>
      <c r="B12" s="3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 customHeight="1">
      <c r="A13" s="167" t="s">
        <v>111</v>
      </c>
      <c r="B13" s="168"/>
      <c r="C13" s="12"/>
      <c r="D13" s="171" t="s">
        <v>0</v>
      </c>
      <c r="E13" s="192" t="s">
        <v>1</v>
      </c>
      <c r="F13" s="193"/>
      <c r="G13" s="194"/>
      <c r="H13" s="190" t="s">
        <v>9</v>
      </c>
      <c r="I13" s="173" t="s">
        <v>2</v>
      </c>
      <c r="J13" s="12"/>
      <c r="K13" s="185" t="s">
        <v>3</v>
      </c>
      <c r="L13" s="187" t="s">
        <v>106</v>
      </c>
      <c r="M13" s="187"/>
      <c r="N13" s="173" t="s">
        <v>4</v>
      </c>
      <c r="O13" s="12"/>
      <c r="P13" s="171" t="s">
        <v>110</v>
      </c>
      <c r="Q13" s="182" t="s">
        <v>5</v>
      </c>
      <c r="R13" s="182" t="s">
        <v>6</v>
      </c>
      <c r="S13" s="168" t="s">
        <v>7</v>
      </c>
      <c r="T13" s="12"/>
      <c r="U13" s="179" t="s">
        <v>109</v>
      </c>
    </row>
    <row r="14" spans="1:21" ht="39" thickBot="1">
      <c r="A14" s="169"/>
      <c r="B14" s="170"/>
      <c r="C14" s="12"/>
      <c r="D14" s="172"/>
      <c r="E14" s="13" t="s">
        <v>8</v>
      </c>
      <c r="F14" s="13" t="s">
        <v>121</v>
      </c>
      <c r="G14" s="13" t="s">
        <v>118</v>
      </c>
      <c r="H14" s="191"/>
      <c r="I14" s="174"/>
      <c r="J14" s="12"/>
      <c r="K14" s="186"/>
      <c r="L14" s="125" t="s">
        <v>8</v>
      </c>
      <c r="M14" s="125" t="s">
        <v>9</v>
      </c>
      <c r="N14" s="174"/>
      <c r="O14" s="12"/>
      <c r="P14" s="181"/>
      <c r="Q14" s="183"/>
      <c r="R14" s="183"/>
      <c r="S14" s="184"/>
      <c r="T14" s="12"/>
      <c r="U14" s="180"/>
    </row>
    <row r="15" spans="1:21">
      <c r="A15" s="14">
        <v>400000</v>
      </c>
      <c r="B15" s="15" t="s">
        <v>10</v>
      </c>
      <c r="C15" s="12"/>
      <c r="D15" s="16">
        <f>SUM(D16+D33+D80+D84+D86+D88)</f>
        <v>30716000</v>
      </c>
      <c r="E15" s="17">
        <f>SUM(E16+E33+E80+E84+E86+E88)</f>
        <v>4500000</v>
      </c>
      <c r="F15" s="17">
        <f>SUM(F16+F33+F80+F84+F86+F88)</f>
        <v>0</v>
      </c>
      <c r="G15" s="18">
        <f>SUM(E15+F15)</f>
        <v>4500000</v>
      </c>
      <c r="H15" s="19">
        <f>SUM(H16+H33+H80+H84+H86+H88)</f>
        <v>0</v>
      </c>
      <c r="I15" s="20">
        <f>SUM(D15+G15+H15)</f>
        <v>35216000</v>
      </c>
      <c r="J15" s="12"/>
      <c r="K15" s="122">
        <f>SUM(K16+K33+K80+K84+K86+K88)</f>
        <v>13224000</v>
      </c>
      <c r="L15" s="123">
        <f>SUM(L16+L33+L80+L84+L86+L88)</f>
        <v>0</v>
      </c>
      <c r="M15" s="123">
        <f>SUM(M16+M33+M80+M84+M86+M88)</f>
        <v>0</v>
      </c>
      <c r="N15" s="124">
        <f>SUM(K15:M15)</f>
        <v>13224000</v>
      </c>
      <c r="O15" s="12"/>
      <c r="P15" s="24">
        <f>SUM(P16+P33+P80+P88)</f>
        <v>0</v>
      </c>
      <c r="Q15" s="25">
        <f>SUM(Q16+Q33+Q80+Q88)</f>
        <v>0</v>
      </c>
      <c r="R15" s="25">
        <f>SUM(R16+R33+R80+R88)</f>
        <v>0</v>
      </c>
      <c r="S15" s="26">
        <f>SUM(P15:R15)</f>
        <v>0</v>
      </c>
      <c r="T15" s="12"/>
      <c r="U15" s="27">
        <f>SUM(I15+N15+S15)</f>
        <v>48440000</v>
      </c>
    </row>
    <row r="16" spans="1:21">
      <c r="A16" s="28">
        <v>410000</v>
      </c>
      <c r="B16" s="29" t="s">
        <v>11</v>
      </c>
      <c r="C16" s="12"/>
      <c r="D16" s="30">
        <f>SUM(D17+D19+D23+D25+D29+D31)</f>
        <v>5411176</v>
      </c>
      <c r="E16" s="31">
        <f>SUM(E17+E19+E23+E25+E29+E31)</f>
        <v>0</v>
      </c>
      <c r="F16" s="31">
        <f>SUM(F17+F19+F23+F25+F29+F31)</f>
        <v>0</v>
      </c>
      <c r="G16" s="32">
        <f t="shared" ref="G16:G79" si="0">SUM(E16+F16)</f>
        <v>0</v>
      </c>
      <c r="H16" s="33">
        <f>SUM(H17+H19+H23+H25+H29+H31)</f>
        <v>0</v>
      </c>
      <c r="I16" s="34">
        <f t="shared" ref="I16:I79" si="1">SUM(D16+G16+H16)</f>
        <v>5411176</v>
      </c>
      <c r="J16" s="12"/>
      <c r="K16" s="35">
        <f>SUM(K17+K19+K23+K25+K29+K31)</f>
        <v>140000</v>
      </c>
      <c r="L16" s="36">
        <f>SUM(L17+L19+L23+L25+L29+L31)</f>
        <v>0</v>
      </c>
      <c r="M16" s="36">
        <f>SUM(M17+M19+M23+M25+M29+M31)</f>
        <v>0</v>
      </c>
      <c r="N16" s="37">
        <f t="shared" ref="N16:N79" si="2">SUM(K16:M16)</f>
        <v>140000</v>
      </c>
      <c r="O16" s="12"/>
      <c r="P16" s="38">
        <f>SUM(P17+P19+P23+P25+P29+P31)</f>
        <v>0</v>
      </c>
      <c r="Q16" s="39">
        <f>SUM(Q17+Q19+Q23+Q25+Q29+Q31)</f>
        <v>0</v>
      </c>
      <c r="R16" s="39">
        <f>SUM(R17+R19+R23+R25+R29+R31)</f>
        <v>0</v>
      </c>
      <c r="S16" s="40">
        <f t="shared" ref="S16:S79" si="3">SUM(P16:R16)</f>
        <v>0</v>
      </c>
      <c r="T16" s="12"/>
      <c r="U16" s="41">
        <f t="shared" ref="U16:U79" si="4">SUM(I16+N16+S16)</f>
        <v>5551176</v>
      </c>
    </row>
    <row r="17" spans="1:21">
      <c r="A17" s="42">
        <v>411000</v>
      </c>
      <c r="B17" s="43" t="s">
        <v>12</v>
      </c>
      <c r="C17" s="12"/>
      <c r="D17" s="44">
        <f>SUM(D18)</f>
        <v>4465000</v>
      </c>
      <c r="E17" s="45">
        <f>SUM(E18)</f>
        <v>0</v>
      </c>
      <c r="F17" s="45">
        <f>SUM(F18)</f>
        <v>0</v>
      </c>
      <c r="G17" s="46">
        <f t="shared" si="0"/>
        <v>0</v>
      </c>
      <c r="H17" s="47">
        <f>SUM(H18)</f>
        <v>0</v>
      </c>
      <c r="I17" s="48">
        <f t="shared" si="1"/>
        <v>4465000</v>
      </c>
      <c r="J17" s="12"/>
      <c r="K17" s="49">
        <f>SUM(K18)</f>
        <v>0</v>
      </c>
      <c r="L17" s="50">
        <f>SUM(L18)</f>
        <v>0</v>
      </c>
      <c r="M17" s="50">
        <f>SUM(M18)</f>
        <v>0</v>
      </c>
      <c r="N17" s="51">
        <f t="shared" si="2"/>
        <v>0</v>
      </c>
      <c r="O17" s="12"/>
      <c r="P17" s="52">
        <f>SUM(P18)</f>
        <v>0</v>
      </c>
      <c r="Q17" s="53">
        <f>SUM(Q18)</f>
        <v>0</v>
      </c>
      <c r="R17" s="53">
        <f>SUM(R18)</f>
        <v>0</v>
      </c>
      <c r="S17" s="54">
        <f t="shared" si="3"/>
        <v>0</v>
      </c>
      <c r="T17" s="12"/>
      <c r="U17" s="55">
        <f t="shared" si="4"/>
        <v>4465000</v>
      </c>
    </row>
    <row r="18" spans="1:21">
      <c r="A18" s="56">
        <v>411100</v>
      </c>
      <c r="B18" s="57" t="s">
        <v>13</v>
      </c>
      <c r="C18" s="12"/>
      <c r="D18" s="58">
        <v>4465000</v>
      </c>
      <c r="E18" s="59"/>
      <c r="F18" s="60"/>
      <c r="G18" s="61">
        <f t="shared" si="0"/>
        <v>0</v>
      </c>
      <c r="H18" s="60"/>
      <c r="I18" s="62">
        <f t="shared" si="1"/>
        <v>4465000</v>
      </c>
      <c r="J18" s="12"/>
      <c r="K18" s="63"/>
      <c r="L18" s="64"/>
      <c r="M18" s="64"/>
      <c r="N18" s="65">
        <f t="shared" si="2"/>
        <v>0</v>
      </c>
      <c r="O18" s="12"/>
      <c r="P18" s="66"/>
      <c r="Q18" s="67"/>
      <c r="R18" s="67"/>
      <c r="S18" s="68">
        <f t="shared" si="3"/>
        <v>0</v>
      </c>
      <c r="T18" s="69"/>
      <c r="U18" s="70">
        <f t="shared" si="4"/>
        <v>4465000</v>
      </c>
    </row>
    <row r="19" spans="1:21">
      <c r="A19" s="42">
        <v>412000</v>
      </c>
      <c r="B19" s="71" t="s">
        <v>14</v>
      </c>
      <c r="C19" s="12"/>
      <c r="D19" s="72">
        <f>SUM(D20:D22)</f>
        <v>799236</v>
      </c>
      <c r="E19" s="73">
        <f>SUM(E20:E22)</f>
        <v>0</v>
      </c>
      <c r="F19" s="45">
        <f>SUM(F20:F22)</f>
        <v>0</v>
      </c>
      <c r="G19" s="46">
        <f t="shared" si="0"/>
        <v>0</v>
      </c>
      <c r="H19" s="47">
        <f>SUM(H20:H22)</f>
        <v>0</v>
      </c>
      <c r="I19" s="48">
        <f t="shared" si="1"/>
        <v>799236</v>
      </c>
      <c r="J19" s="12"/>
      <c r="K19" s="49">
        <f>SUM(K20:K22)</f>
        <v>0</v>
      </c>
      <c r="L19" s="50">
        <f>SUM(L20:L22)</f>
        <v>0</v>
      </c>
      <c r="M19" s="50">
        <f>SUM(M20:M22)</f>
        <v>0</v>
      </c>
      <c r="N19" s="51">
        <f t="shared" si="2"/>
        <v>0</v>
      </c>
      <c r="O19" s="12"/>
      <c r="P19" s="74">
        <f>SUM(P20:P22)</f>
        <v>0</v>
      </c>
      <c r="Q19" s="53">
        <f>SUM(Q20:Q22)</f>
        <v>0</v>
      </c>
      <c r="R19" s="53">
        <f>SUM(R20:R22)</f>
        <v>0</v>
      </c>
      <c r="S19" s="54">
        <f t="shared" si="3"/>
        <v>0</v>
      </c>
      <c r="T19" s="12"/>
      <c r="U19" s="55">
        <f t="shared" si="4"/>
        <v>799236</v>
      </c>
    </row>
    <row r="20" spans="1:21">
      <c r="A20" s="56">
        <v>412100</v>
      </c>
      <c r="B20" s="57" t="s">
        <v>15</v>
      </c>
      <c r="C20" s="12"/>
      <c r="D20" s="58">
        <v>535800</v>
      </c>
      <c r="E20" s="59"/>
      <c r="F20" s="60"/>
      <c r="G20" s="61">
        <f t="shared" si="0"/>
        <v>0</v>
      </c>
      <c r="H20" s="60"/>
      <c r="I20" s="62">
        <f t="shared" si="1"/>
        <v>535800</v>
      </c>
      <c r="J20" s="12"/>
      <c r="K20" s="63"/>
      <c r="L20" s="64"/>
      <c r="M20" s="75"/>
      <c r="N20" s="65">
        <f t="shared" si="2"/>
        <v>0</v>
      </c>
      <c r="O20" s="12"/>
      <c r="P20" s="66"/>
      <c r="Q20" s="67"/>
      <c r="R20" s="67"/>
      <c r="S20" s="68">
        <f t="shared" si="3"/>
        <v>0</v>
      </c>
      <c r="T20" s="69"/>
      <c r="U20" s="70">
        <f t="shared" si="4"/>
        <v>535800</v>
      </c>
    </row>
    <row r="21" spans="1:21">
      <c r="A21" s="56">
        <v>412200</v>
      </c>
      <c r="B21" s="57" t="s">
        <v>16</v>
      </c>
      <c r="C21" s="12"/>
      <c r="D21" s="58">
        <v>229948</v>
      </c>
      <c r="E21" s="59"/>
      <c r="F21" s="60"/>
      <c r="G21" s="61">
        <f t="shared" si="0"/>
        <v>0</v>
      </c>
      <c r="H21" s="60"/>
      <c r="I21" s="62">
        <f t="shared" si="1"/>
        <v>229948</v>
      </c>
      <c r="J21" s="12"/>
      <c r="K21" s="63"/>
      <c r="L21" s="64"/>
      <c r="M21" s="75"/>
      <c r="N21" s="65">
        <f t="shared" si="2"/>
        <v>0</v>
      </c>
      <c r="O21" s="12"/>
      <c r="P21" s="66"/>
      <c r="Q21" s="67"/>
      <c r="R21" s="67"/>
      <c r="S21" s="68">
        <f t="shared" si="3"/>
        <v>0</v>
      </c>
      <c r="T21" s="69"/>
      <c r="U21" s="70">
        <f t="shared" si="4"/>
        <v>229948</v>
      </c>
    </row>
    <row r="22" spans="1:21">
      <c r="A22" s="56">
        <v>412300</v>
      </c>
      <c r="B22" s="57" t="s">
        <v>17</v>
      </c>
      <c r="C22" s="12"/>
      <c r="D22" s="58">
        <v>33488</v>
      </c>
      <c r="E22" s="59"/>
      <c r="F22" s="60"/>
      <c r="G22" s="61">
        <f t="shared" si="0"/>
        <v>0</v>
      </c>
      <c r="H22" s="60"/>
      <c r="I22" s="62">
        <f t="shared" si="1"/>
        <v>33488</v>
      </c>
      <c r="J22" s="12"/>
      <c r="K22" s="63"/>
      <c r="L22" s="64"/>
      <c r="M22" s="75"/>
      <c r="N22" s="65">
        <f t="shared" si="2"/>
        <v>0</v>
      </c>
      <c r="O22" s="12"/>
      <c r="P22" s="66"/>
      <c r="Q22" s="67"/>
      <c r="R22" s="67"/>
      <c r="S22" s="68">
        <f t="shared" si="3"/>
        <v>0</v>
      </c>
      <c r="T22" s="69"/>
      <c r="U22" s="70">
        <f t="shared" si="4"/>
        <v>33488</v>
      </c>
    </row>
    <row r="23" spans="1:21">
      <c r="A23" s="42">
        <v>413000</v>
      </c>
      <c r="B23" s="71" t="s">
        <v>18</v>
      </c>
      <c r="C23" s="12"/>
      <c r="D23" s="72">
        <f>SUM(D24)</f>
        <v>146940</v>
      </c>
      <c r="E23" s="73">
        <f>SUM(E24)</f>
        <v>0</v>
      </c>
      <c r="F23" s="45">
        <f>SUM(F24)</f>
        <v>0</v>
      </c>
      <c r="G23" s="46">
        <f t="shared" si="0"/>
        <v>0</v>
      </c>
      <c r="H23" s="47">
        <f>SUM(H24)</f>
        <v>0</v>
      </c>
      <c r="I23" s="48">
        <f t="shared" si="1"/>
        <v>146940</v>
      </c>
      <c r="J23" s="12"/>
      <c r="K23" s="49">
        <f>SUM(K24)</f>
        <v>0</v>
      </c>
      <c r="L23" s="50">
        <f>SUM(L24)</f>
        <v>0</v>
      </c>
      <c r="M23" s="50">
        <f>SUM(M24)</f>
        <v>0</v>
      </c>
      <c r="N23" s="51">
        <f t="shared" si="2"/>
        <v>0</v>
      </c>
      <c r="O23" s="12"/>
      <c r="P23" s="52">
        <f>SUM(P24)</f>
        <v>0</v>
      </c>
      <c r="Q23" s="53">
        <f>SUM(Q24)</f>
        <v>0</v>
      </c>
      <c r="R23" s="53">
        <f>SUM(R24)</f>
        <v>0</v>
      </c>
      <c r="S23" s="54">
        <f t="shared" si="3"/>
        <v>0</v>
      </c>
      <c r="T23" s="12"/>
      <c r="U23" s="55">
        <f t="shared" si="4"/>
        <v>146940</v>
      </c>
    </row>
    <row r="24" spans="1:21">
      <c r="A24" s="56">
        <v>413100</v>
      </c>
      <c r="B24" s="57" t="s">
        <v>19</v>
      </c>
      <c r="C24" s="12"/>
      <c r="D24" s="76">
        <v>146940</v>
      </c>
      <c r="E24" s="59"/>
      <c r="F24" s="60"/>
      <c r="G24" s="61">
        <f t="shared" si="0"/>
        <v>0</v>
      </c>
      <c r="H24" s="60"/>
      <c r="I24" s="62">
        <f t="shared" si="1"/>
        <v>146940</v>
      </c>
      <c r="J24" s="12"/>
      <c r="K24" s="63"/>
      <c r="L24" s="64"/>
      <c r="M24" s="64"/>
      <c r="N24" s="65">
        <f t="shared" si="2"/>
        <v>0</v>
      </c>
      <c r="O24" s="12"/>
      <c r="P24" s="66"/>
      <c r="Q24" s="67"/>
      <c r="R24" s="67"/>
      <c r="S24" s="68">
        <f t="shared" si="3"/>
        <v>0</v>
      </c>
      <c r="T24" s="69"/>
      <c r="U24" s="70">
        <f t="shared" si="4"/>
        <v>146940</v>
      </c>
    </row>
    <row r="25" spans="1:21">
      <c r="A25" s="42">
        <v>414000</v>
      </c>
      <c r="B25" s="71" t="s">
        <v>20</v>
      </c>
      <c r="C25" s="12"/>
      <c r="D25" s="72">
        <f>SUM(D26:D28)</f>
        <v>0</v>
      </c>
      <c r="E25" s="73">
        <f>SUM(E26:E28)</f>
        <v>0</v>
      </c>
      <c r="F25" s="45">
        <f>SUM(F26:F28)</f>
        <v>0</v>
      </c>
      <c r="G25" s="46">
        <f t="shared" si="0"/>
        <v>0</v>
      </c>
      <c r="H25" s="47">
        <f>SUM(H26:H28)</f>
        <v>0</v>
      </c>
      <c r="I25" s="48">
        <f t="shared" si="1"/>
        <v>0</v>
      </c>
      <c r="J25" s="12"/>
      <c r="K25" s="77">
        <f>SUM(K26:K28)</f>
        <v>0</v>
      </c>
      <c r="L25" s="78">
        <f>SUM(L26:L28)</f>
        <v>0</v>
      </c>
      <c r="M25" s="78">
        <f>SUM(M26:M28)</f>
        <v>0</v>
      </c>
      <c r="N25" s="51">
        <f t="shared" si="2"/>
        <v>0</v>
      </c>
      <c r="O25" s="12"/>
      <c r="P25" s="52">
        <f>SUM(P26:P28)</f>
        <v>0</v>
      </c>
      <c r="Q25" s="53">
        <f>SUM(Q26:Q28)</f>
        <v>0</v>
      </c>
      <c r="R25" s="53">
        <f>SUM(R26:R28)</f>
        <v>0</v>
      </c>
      <c r="S25" s="54">
        <f t="shared" si="3"/>
        <v>0</v>
      </c>
      <c r="T25" s="12"/>
      <c r="U25" s="55">
        <f t="shared" si="4"/>
        <v>0</v>
      </c>
    </row>
    <row r="26" spans="1:21">
      <c r="A26" s="56">
        <v>414100</v>
      </c>
      <c r="B26" s="57" t="s">
        <v>21</v>
      </c>
      <c r="C26" s="12"/>
      <c r="D26" s="76"/>
      <c r="E26" s="59"/>
      <c r="F26" s="60"/>
      <c r="G26" s="61">
        <f t="shared" si="0"/>
        <v>0</v>
      </c>
      <c r="H26" s="60"/>
      <c r="I26" s="62">
        <f t="shared" si="1"/>
        <v>0</v>
      </c>
      <c r="J26" s="12"/>
      <c r="K26" s="79"/>
      <c r="L26" s="64"/>
      <c r="M26" s="64"/>
      <c r="N26" s="65">
        <f t="shared" si="2"/>
        <v>0</v>
      </c>
      <c r="O26" s="12"/>
      <c r="P26" s="66"/>
      <c r="Q26" s="67"/>
      <c r="R26" s="67"/>
      <c r="S26" s="68">
        <f t="shared" si="3"/>
        <v>0</v>
      </c>
      <c r="T26" s="69"/>
      <c r="U26" s="70">
        <f t="shared" si="4"/>
        <v>0</v>
      </c>
    </row>
    <row r="27" spans="1:21">
      <c r="A27" s="56">
        <v>414300</v>
      </c>
      <c r="B27" s="57" t="s">
        <v>22</v>
      </c>
      <c r="C27" s="12"/>
      <c r="D27" s="58"/>
      <c r="E27" s="59"/>
      <c r="F27" s="60"/>
      <c r="G27" s="61">
        <f t="shared" si="0"/>
        <v>0</v>
      </c>
      <c r="H27" s="60"/>
      <c r="I27" s="62">
        <f t="shared" si="1"/>
        <v>0</v>
      </c>
      <c r="J27" s="12"/>
      <c r="K27" s="63"/>
      <c r="L27" s="64"/>
      <c r="M27" s="64"/>
      <c r="N27" s="65">
        <f t="shared" si="2"/>
        <v>0</v>
      </c>
      <c r="O27" s="12"/>
      <c r="P27" s="66"/>
      <c r="Q27" s="67"/>
      <c r="R27" s="67"/>
      <c r="S27" s="68">
        <f t="shared" si="3"/>
        <v>0</v>
      </c>
      <c r="T27" s="69"/>
      <c r="U27" s="70">
        <f t="shared" si="4"/>
        <v>0</v>
      </c>
    </row>
    <row r="28" spans="1:21">
      <c r="A28" s="56">
        <v>414400</v>
      </c>
      <c r="B28" s="57" t="s">
        <v>23</v>
      </c>
      <c r="C28" s="12"/>
      <c r="D28" s="76"/>
      <c r="E28" s="59"/>
      <c r="F28" s="60"/>
      <c r="G28" s="61">
        <f t="shared" si="0"/>
        <v>0</v>
      </c>
      <c r="H28" s="60"/>
      <c r="I28" s="62">
        <f t="shared" si="1"/>
        <v>0</v>
      </c>
      <c r="J28" s="12"/>
      <c r="K28" s="63"/>
      <c r="L28" s="64"/>
      <c r="M28" s="64"/>
      <c r="N28" s="65">
        <f t="shared" si="2"/>
        <v>0</v>
      </c>
      <c r="O28" s="12"/>
      <c r="P28" s="66"/>
      <c r="Q28" s="67"/>
      <c r="R28" s="67"/>
      <c r="S28" s="68">
        <f t="shared" si="3"/>
        <v>0</v>
      </c>
      <c r="T28" s="69"/>
      <c r="U28" s="70">
        <f t="shared" si="4"/>
        <v>0</v>
      </c>
    </row>
    <row r="29" spans="1:21">
      <c r="A29" s="42">
        <v>415000</v>
      </c>
      <c r="B29" s="71" t="s">
        <v>24</v>
      </c>
      <c r="C29" s="12"/>
      <c r="D29" s="72">
        <f>SUM(D30)</f>
        <v>0</v>
      </c>
      <c r="E29" s="73">
        <f>SUM(E30)</f>
        <v>0</v>
      </c>
      <c r="F29" s="45">
        <f>SUM(F30)</f>
        <v>0</v>
      </c>
      <c r="G29" s="46">
        <f t="shared" si="0"/>
        <v>0</v>
      </c>
      <c r="H29" s="47">
        <f>SUM(H30)</f>
        <v>0</v>
      </c>
      <c r="I29" s="48">
        <f t="shared" si="1"/>
        <v>0</v>
      </c>
      <c r="J29" s="12"/>
      <c r="K29" s="77">
        <f>SUM(K30)</f>
        <v>140000</v>
      </c>
      <c r="L29" s="78">
        <f>SUM(L30)</f>
        <v>0</v>
      </c>
      <c r="M29" s="50">
        <f>SUM(M30)</f>
        <v>0</v>
      </c>
      <c r="N29" s="51">
        <f t="shared" si="2"/>
        <v>140000</v>
      </c>
      <c r="O29" s="12"/>
      <c r="P29" s="74">
        <f>SUM(P30)</f>
        <v>0</v>
      </c>
      <c r="Q29" s="80">
        <f>SUM(Q30)</f>
        <v>0</v>
      </c>
      <c r="R29" s="53">
        <f>SUM(R30)</f>
        <v>0</v>
      </c>
      <c r="S29" s="54">
        <f t="shared" si="3"/>
        <v>0</v>
      </c>
      <c r="T29" s="12"/>
      <c r="U29" s="55">
        <f t="shared" si="4"/>
        <v>140000</v>
      </c>
    </row>
    <row r="30" spans="1:21">
      <c r="A30" s="56">
        <v>415100</v>
      </c>
      <c r="B30" s="57" t="s">
        <v>25</v>
      </c>
      <c r="C30" s="12"/>
      <c r="D30" s="76"/>
      <c r="E30" s="59"/>
      <c r="F30" s="60"/>
      <c r="G30" s="61">
        <f t="shared" si="0"/>
        <v>0</v>
      </c>
      <c r="H30" s="60"/>
      <c r="I30" s="62">
        <f t="shared" si="1"/>
        <v>0</v>
      </c>
      <c r="J30" s="12"/>
      <c r="K30" s="81">
        <v>140000</v>
      </c>
      <c r="L30" s="64"/>
      <c r="M30" s="64"/>
      <c r="N30" s="65">
        <f t="shared" si="2"/>
        <v>140000</v>
      </c>
      <c r="O30" s="12"/>
      <c r="P30" s="66"/>
      <c r="Q30" s="67"/>
      <c r="R30" s="67"/>
      <c r="S30" s="68">
        <f t="shared" si="3"/>
        <v>0</v>
      </c>
      <c r="T30" s="69"/>
      <c r="U30" s="70">
        <f t="shared" si="4"/>
        <v>140000</v>
      </c>
    </row>
    <row r="31" spans="1:21">
      <c r="A31" s="42">
        <v>416000</v>
      </c>
      <c r="B31" s="71" t="s">
        <v>26</v>
      </c>
      <c r="C31" s="12"/>
      <c r="D31" s="72">
        <f>SUM(D32)</f>
        <v>0</v>
      </c>
      <c r="E31" s="73">
        <f>SUM(E32)</f>
        <v>0</v>
      </c>
      <c r="F31" s="45">
        <f>SUM(F32)</f>
        <v>0</v>
      </c>
      <c r="G31" s="46">
        <f t="shared" si="0"/>
        <v>0</v>
      </c>
      <c r="H31" s="47">
        <f>SUM(H32)</f>
        <v>0</v>
      </c>
      <c r="I31" s="48">
        <f t="shared" si="1"/>
        <v>0</v>
      </c>
      <c r="J31" s="82"/>
      <c r="K31" s="77">
        <f>SUM(K32)</f>
        <v>0</v>
      </c>
      <c r="L31" s="78">
        <f>SUM(L32)</f>
        <v>0</v>
      </c>
      <c r="M31" s="50">
        <f>SUM(M32)</f>
        <v>0</v>
      </c>
      <c r="N31" s="51">
        <f t="shared" si="2"/>
        <v>0</v>
      </c>
      <c r="O31" s="12"/>
      <c r="P31" s="74">
        <f>SUM(P32)</f>
        <v>0</v>
      </c>
      <c r="Q31" s="80">
        <f>SUM(Q32)</f>
        <v>0</v>
      </c>
      <c r="R31" s="80">
        <f>SUM(R32)</f>
        <v>0</v>
      </c>
      <c r="S31" s="54">
        <f t="shared" si="3"/>
        <v>0</v>
      </c>
      <c r="T31" s="12"/>
      <c r="U31" s="55">
        <f t="shared" si="4"/>
        <v>0</v>
      </c>
    </row>
    <row r="32" spans="1:21">
      <c r="A32" s="56">
        <v>416100</v>
      </c>
      <c r="B32" s="57" t="s">
        <v>27</v>
      </c>
      <c r="C32" s="12"/>
      <c r="D32" s="76"/>
      <c r="E32" s="59"/>
      <c r="F32" s="60"/>
      <c r="G32" s="61">
        <f t="shared" si="0"/>
        <v>0</v>
      </c>
      <c r="H32" s="60"/>
      <c r="I32" s="62">
        <f t="shared" si="1"/>
        <v>0</v>
      </c>
      <c r="J32" s="12"/>
      <c r="K32" s="81"/>
      <c r="L32" s="64"/>
      <c r="M32" s="64"/>
      <c r="N32" s="65">
        <f t="shared" si="2"/>
        <v>0</v>
      </c>
      <c r="O32" s="12"/>
      <c r="P32" s="66"/>
      <c r="Q32" s="67"/>
      <c r="R32" s="67"/>
      <c r="S32" s="68">
        <f t="shared" si="3"/>
        <v>0</v>
      </c>
      <c r="T32" s="69"/>
      <c r="U32" s="70">
        <f t="shared" si="4"/>
        <v>0</v>
      </c>
    </row>
    <row r="33" spans="1:21">
      <c r="A33" s="28">
        <v>420000</v>
      </c>
      <c r="B33" s="29" t="s">
        <v>28</v>
      </c>
      <c r="C33" s="12"/>
      <c r="D33" s="30">
        <f>SUM(D34+D50+D55+D64+D69+D72)</f>
        <v>24985396</v>
      </c>
      <c r="E33" s="31">
        <f>SUM(E34+E50+E55+E64+E69+E72)</f>
        <v>4500000</v>
      </c>
      <c r="F33" s="31">
        <f>SUM(F34+F50+F55+F64+F69+F72)</f>
        <v>0</v>
      </c>
      <c r="G33" s="32">
        <f t="shared" si="0"/>
        <v>4500000</v>
      </c>
      <c r="H33" s="33">
        <f>SUM(H34+H50+H55+H64+H69+H72)</f>
        <v>0</v>
      </c>
      <c r="I33" s="34">
        <f t="shared" si="1"/>
        <v>29485396</v>
      </c>
      <c r="J33" s="12"/>
      <c r="K33" s="35">
        <f>SUM(K34+K50+K55+K64+K69+K72)</f>
        <v>12994000</v>
      </c>
      <c r="L33" s="36">
        <f>SUM(L34+L50+L55+L64+L69+L72)</f>
        <v>0</v>
      </c>
      <c r="M33" s="36">
        <f>SUM(M34+M50+M55+M64+M69+M72)</f>
        <v>0</v>
      </c>
      <c r="N33" s="37">
        <f t="shared" si="2"/>
        <v>12994000</v>
      </c>
      <c r="O33" s="12"/>
      <c r="P33" s="38">
        <f>SUM(P34+P50+P55+P64+P69+P72)</f>
        <v>0</v>
      </c>
      <c r="Q33" s="39">
        <f>SUM(Q34+Q50+Q55+Q64+Q69+Q72)</f>
        <v>0</v>
      </c>
      <c r="R33" s="39">
        <f>SUM(R34+R50+R55+R64+R69+R72)</f>
        <v>0</v>
      </c>
      <c r="S33" s="40">
        <f t="shared" si="3"/>
        <v>0</v>
      </c>
      <c r="T33" s="12"/>
      <c r="U33" s="41">
        <f t="shared" si="4"/>
        <v>42479396</v>
      </c>
    </row>
    <row r="34" spans="1:21">
      <c r="A34" s="42">
        <v>421000</v>
      </c>
      <c r="B34" s="71" t="s">
        <v>29</v>
      </c>
      <c r="C34" s="12"/>
      <c r="D34" s="72">
        <f>SUM(D35:D49)</f>
        <v>15184500</v>
      </c>
      <c r="E34" s="73">
        <f>SUM(E35:E49)</f>
        <v>0</v>
      </c>
      <c r="F34" s="45">
        <f>SUM(F35:F49)</f>
        <v>0</v>
      </c>
      <c r="G34" s="46">
        <f t="shared" si="0"/>
        <v>0</v>
      </c>
      <c r="H34" s="47">
        <f>SUM(H35:H49)</f>
        <v>0</v>
      </c>
      <c r="I34" s="48">
        <f t="shared" si="1"/>
        <v>15184500</v>
      </c>
      <c r="J34" s="12"/>
      <c r="K34" s="77">
        <f>SUM(K35:K49)</f>
        <v>602000</v>
      </c>
      <c r="L34" s="78">
        <f>SUM(L35:L49)</f>
        <v>0</v>
      </c>
      <c r="M34" s="78">
        <f>SUM(M35:M49)</f>
        <v>0</v>
      </c>
      <c r="N34" s="51">
        <f t="shared" si="2"/>
        <v>602000</v>
      </c>
      <c r="O34" s="12"/>
      <c r="P34" s="74">
        <f>SUM(P35:P49)</f>
        <v>0</v>
      </c>
      <c r="Q34" s="80">
        <f>SUM(Q35:Q49)</f>
        <v>0</v>
      </c>
      <c r="R34" s="80">
        <f>SUM(R35:R49)</f>
        <v>0</v>
      </c>
      <c r="S34" s="54">
        <f t="shared" si="3"/>
        <v>0</v>
      </c>
      <c r="T34" s="12"/>
      <c r="U34" s="55">
        <f t="shared" si="4"/>
        <v>15786500</v>
      </c>
    </row>
    <row r="35" spans="1:21">
      <c r="A35" s="56">
        <v>421100</v>
      </c>
      <c r="B35" s="57" t="s">
        <v>30</v>
      </c>
      <c r="C35" s="12"/>
      <c r="D35" s="76">
        <v>65000</v>
      </c>
      <c r="E35" s="59"/>
      <c r="F35" s="60"/>
      <c r="G35" s="61">
        <f t="shared" si="0"/>
        <v>0</v>
      </c>
      <c r="H35" s="60"/>
      <c r="I35" s="62">
        <f t="shared" si="1"/>
        <v>65000</v>
      </c>
      <c r="J35" s="12"/>
      <c r="K35" s="81">
        <v>100000</v>
      </c>
      <c r="L35" s="64"/>
      <c r="M35" s="64"/>
      <c r="N35" s="65">
        <f t="shared" si="2"/>
        <v>100000</v>
      </c>
      <c r="O35" s="12"/>
      <c r="P35" s="66"/>
      <c r="Q35" s="67"/>
      <c r="R35" s="67"/>
      <c r="S35" s="68">
        <f t="shared" si="3"/>
        <v>0</v>
      </c>
      <c r="T35" s="12"/>
      <c r="U35" s="70">
        <f t="shared" si="4"/>
        <v>165000</v>
      </c>
    </row>
    <row r="36" spans="1:21">
      <c r="A36" s="56">
        <v>421211</v>
      </c>
      <c r="B36" s="57" t="s">
        <v>31</v>
      </c>
      <c r="C36" s="12"/>
      <c r="D36" s="58">
        <v>2450000</v>
      </c>
      <c r="E36" s="59"/>
      <c r="F36" s="60"/>
      <c r="G36" s="61">
        <f t="shared" si="0"/>
        <v>0</v>
      </c>
      <c r="H36" s="60"/>
      <c r="I36" s="62">
        <f t="shared" si="1"/>
        <v>2450000</v>
      </c>
      <c r="J36" s="12"/>
      <c r="K36" s="81"/>
      <c r="L36" s="64"/>
      <c r="M36" s="64"/>
      <c r="N36" s="65">
        <f t="shared" si="2"/>
        <v>0</v>
      </c>
      <c r="O36" s="12"/>
      <c r="P36" s="66"/>
      <c r="Q36" s="67"/>
      <c r="R36" s="67"/>
      <c r="S36" s="68">
        <f t="shared" si="3"/>
        <v>0</v>
      </c>
      <c r="T36" s="12"/>
      <c r="U36" s="70">
        <f t="shared" si="4"/>
        <v>2450000</v>
      </c>
    </row>
    <row r="37" spans="1:21">
      <c r="A37" s="56">
        <v>421221</v>
      </c>
      <c r="B37" s="57" t="s">
        <v>32</v>
      </c>
      <c r="C37" s="12"/>
      <c r="D37" s="58"/>
      <c r="E37" s="59"/>
      <c r="F37" s="60"/>
      <c r="G37" s="61">
        <f t="shared" si="0"/>
        <v>0</v>
      </c>
      <c r="H37" s="60"/>
      <c r="I37" s="62">
        <f t="shared" si="1"/>
        <v>0</v>
      </c>
      <c r="J37" s="12"/>
      <c r="K37" s="81"/>
      <c r="L37" s="64"/>
      <c r="M37" s="64"/>
      <c r="N37" s="65">
        <f t="shared" si="2"/>
        <v>0</v>
      </c>
      <c r="O37" s="12"/>
      <c r="P37" s="66"/>
      <c r="Q37" s="67"/>
      <c r="R37" s="67"/>
      <c r="S37" s="68">
        <f t="shared" si="3"/>
        <v>0</v>
      </c>
      <c r="T37" s="12"/>
      <c r="U37" s="70">
        <f t="shared" si="4"/>
        <v>0</v>
      </c>
    </row>
    <row r="38" spans="1:21">
      <c r="A38" s="56">
        <v>421222</v>
      </c>
      <c r="B38" s="57" t="s">
        <v>33</v>
      </c>
      <c r="C38" s="12"/>
      <c r="D38" s="58"/>
      <c r="E38" s="59"/>
      <c r="F38" s="60"/>
      <c r="G38" s="61">
        <f t="shared" si="0"/>
        <v>0</v>
      </c>
      <c r="H38" s="60"/>
      <c r="I38" s="62">
        <f t="shared" si="1"/>
        <v>0</v>
      </c>
      <c r="J38" s="12"/>
      <c r="K38" s="81"/>
      <c r="L38" s="64"/>
      <c r="M38" s="64"/>
      <c r="N38" s="65">
        <f t="shared" si="2"/>
        <v>0</v>
      </c>
      <c r="O38" s="12"/>
      <c r="P38" s="66"/>
      <c r="Q38" s="67"/>
      <c r="R38" s="67"/>
      <c r="S38" s="68">
        <f t="shared" si="3"/>
        <v>0</v>
      </c>
      <c r="T38" s="12"/>
      <c r="U38" s="70">
        <f t="shared" si="4"/>
        <v>0</v>
      </c>
    </row>
    <row r="39" spans="1:21">
      <c r="A39" s="56">
        <v>421225</v>
      </c>
      <c r="B39" s="57" t="s">
        <v>34</v>
      </c>
      <c r="C39" s="12"/>
      <c r="D39" s="58">
        <v>6250000</v>
      </c>
      <c r="E39" s="59"/>
      <c r="F39" s="60"/>
      <c r="G39" s="61">
        <f t="shared" si="0"/>
        <v>0</v>
      </c>
      <c r="H39" s="60"/>
      <c r="I39" s="62">
        <f t="shared" si="1"/>
        <v>6250000</v>
      </c>
      <c r="J39" s="12"/>
      <c r="K39" s="81"/>
      <c r="L39" s="64"/>
      <c r="M39" s="64"/>
      <c r="N39" s="65">
        <f t="shared" si="2"/>
        <v>0</v>
      </c>
      <c r="O39" s="12"/>
      <c r="P39" s="66"/>
      <c r="Q39" s="67"/>
      <c r="R39" s="67"/>
      <c r="S39" s="68">
        <f t="shared" si="3"/>
        <v>0</v>
      </c>
      <c r="T39" s="12"/>
      <c r="U39" s="70">
        <f t="shared" si="4"/>
        <v>6250000</v>
      </c>
    </row>
    <row r="40" spans="1:21">
      <c r="A40" s="56">
        <v>421311</v>
      </c>
      <c r="B40" s="57" t="s">
        <v>35</v>
      </c>
      <c r="C40" s="12"/>
      <c r="D40" s="58">
        <v>600000</v>
      </c>
      <c r="E40" s="59"/>
      <c r="F40" s="60"/>
      <c r="G40" s="61">
        <f t="shared" si="0"/>
        <v>0</v>
      </c>
      <c r="H40" s="60"/>
      <c r="I40" s="62">
        <f t="shared" si="1"/>
        <v>600000</v>
      </c>
      <c r="J40" s="12"/>
      <c r="K40" s="81"/>
      <c r="L40" s="64"/>
      <c r="M40" s="64"/>
      <c r="N40" s="65">
        <f t="shared" si="2"/>
        <v>0</v>
      </c>
      <c r="O40" s="12"/>
      <c r="P40" s="66"/>
      <c r="Q40" s="67"/>
      <c r="R40" s="67"/>
      <c r="S40" s="68">
        <f t="shared" si="3"/>
        <v>0</v>
      </c>
      <c r="T40" s="12"/>
      <c r="U40" s="70">
        <f t="shared" si="4"/>
        <v>600000</v>
      </c>
    </row>
    <row r="41" spans="1:21">
      <c r="A41" s="56">
        <v>421321</v>
      </c>
      <c r="B41" s="57" t="s">
        <v>36</v>
      </c>
      <c r="C41" s="12"/>
      <c r="D41" s="58"/>
      <c r="E41" s="59"/>
      <c r="F41" s="60"/>
      <c r="G41" s="61">
        <f t="shared" si="0"/>
        <v>0</v>
      </c>
      <c r="H41" s="60"/>
      <c r="I41" s="62">
        <f t="shared" si="1"/>
        <v>0</v>
      </c>
      <c r="J41" s="12"/>
      <c r="K41" s="81"/>
      <c r="L41" s="64"/>
      <c r="M41" s="64"/>
      <c r="N41" s="65">
        <f t="shared" si="2"/>
        <v>0</v>
      </c>
      <c r="O41" s="12"/>
      <c r="P41" s="66"/>
      <c r="Q41" s="67"/>
      <c r="R41" s="67"/>
      <c r="S41" s="68">
        <f t="shared" si="3"/>
        <v>0</v>
      </c>
      <c r="T41" s="12"/>
      <c r="U41" s="70">
        <f t="shared" si="4"/>
        <v>0</v>
      </c>
    </row>
    <row r="42" spans="1:21">
      <c r="A42" s="56">
        <v>421323</v>
      </c>
      <c r="B42" s="57" t="s">
        <v>37</v>
      </c>
      <c r="C42" s="12"/>
      <c r="D42" s="58">
        <v>2527000</v>
      </c>
      <c r="E42" s="59"/>
      <c r="F42" s="60"/>
      <c r="G42" s="61">
        <f t="shared" si="0"/>
        <v>0</v>
      </c>
      <c r="H42" s="60"/>
      <c r="I42" s="62">
        <f t="shared" si="1"/>
        <v>2527000</v>
      </c>
      <c r="J42" s="12"/>
      <c r="K42" s="81"/>
      <c r="L42" s="64"/>
      <c r="M42" s="64"/>
      <c r="N42" s="65">
        <f t="shared" si="2"/>
        <v>0</v>
      </c>
      <c r="O42" s="12"/>
      <c r="P42" s="66"/>
      <c r="Q42" s="67"/>
      <c r="R42" s="67"/>
      <c r="S42" s="68">
        <f t="shared" si="3"/>
        <v>0</v>
      </c>
      <c r="T42" s="12"/>
      <c r="U42" s="70">
        <f t="shared" si="4"/>
        <v>2527000</v>
      </c>
    </row>
    <row r="43" spans="1:21">
      <c r="A43" s="56">
        <v>421324</v>
      </c>
      <c r="B43" s="57" t="s">
        <v>38</v>
      </c>
      <c r="C43" s="12"/>
      <c r="D43" s="58">
        <v>532500</v>
      </c>
      <c r="E43" s="59"/>
      <c r="F43" s="60"/>
      <c r="G43" s="61">
        <f t="shared" si="0"/>
        <v>0</v>
      </c>
      <c r="H43" s="60"/>
      <c r="I43" s="62">
        <f t="shared" si="1"/>
        <v>532500</v>
      </c>
      <c r="J43" s="12"/>
      <c r="K43" s="63"/>
      <c r="L43" s="64"/>
      <c r="M43" s="64"/>
      <c r="N43" s="65">
        <f t="shared" si="2"/>
        <v>0</v>
      </c>
      <c r="O43" s="12"/>
      <c r="P43" s="66"/>
      <c r="Q43" s="67"/>
      <c r="R43" s="67"/>
      <c r="S43" s="68">
        <f t="shared" si="3"/>
        <v>0</v>
      </c>
      <c r="T43" s="12"/>
      <c r="U43" s="70">
        <f t="shared" si="4"/>
        <v>532500</v>
      </c>
    </row>
    <row r="44" spans="1:21">
      <c r="A44" s="56">
        <v>421325</v>
      </c>
      <c r="B44" s="57" t="s">
        <v>39</v>
      </c>
      <c r="C44" s="12"/>
      <c r="D44" s="58">
        <v>1840000</v>
      </c>
      <c r="E44" s="59"/>
      <c r="F44" s="60"/>
      <c r="G44" s="61">
        <f t="shared" si="0"/>
        <v>0</v>
      </c>
      <c r="H44" s="60"/>
      <c r="I44" s="62">
        <f t="shared" si="1"/>
        <v>1840000</v>
      </c>
      <c r="J44" s="12"/>
      <c r="K44" s="81"/>
      <c r="L44" s="64"/>
      <c r="M44" s="64"/>
      <c r="N44" s="65">
        <f t="shared" si="2"/>
        <v>0</v>
      </c>
      <c r="O44" s="12"/>
      <c r="P44" s="66"/>
      <c r="Q44" s="67"/>
      <c r="R44" s="67"/>
      <c r="S44" s="68">
        <f t="shared" si="3"/>
        <v>0</v>
      </c>
      <c r="T44" s="12"/>
      <c r="U44" s="70">
        <f t="shared" si="4"/>
        <v>1840000</v>
      </c>
    </row>
    <row r="45" spans="1:21">
      <c r="A45" s="56">
        <v>421391</v>
      </c>
      <c r="B45" s="57" t="s">
        <v>40</v>
      </c>
      <c r="C45" s="12"/>
      <c r="D45" s="58"/>
      <c r="E45" s="59"/>
      <c r="F45" s="60"/>
      <c r="G45" s="61">
        <f t="shared" si="0"/>
        <v>0</v>
      </c>
      <c r="H45" s="60"/>
      <c r="I45" s="62">
        <f t="shared" si="1"/>
        <v>0</v>
      </c>
      <c r="J45" s="12"/>
      <c r="K45" s="63">
        <v>12000</v>
      </c>
      <c r="L45" s="64"/>
      <c r="M45" s="64"/>
      <c r="N45" s="65">
        <f t="shared" si="2"/>
        <v>12000</v>
      </c>
      <c r="O45" s="12"/>
      <c r="P45" s="66"/>
      <c r="Q45" s="67"/>
      <c r="R45" s="67"/>
      <c r="S45" s="68">
        <f t="shared" si="3"/>
        <v>0</v>
      </c>
      <c r="T45" s="12"/>
      <c r="U45" s="70">
        <f t="shared" si="4"/>
        <v>12000</v>
      </c>
    </row>
    <row r="46" spans="1:21">
      <c r="A46" s="56">
        <v>421400</v>
      </c>
      <c r="B46" s="57" t="s">
        <v>41</v>
      </c>
      <c r="C46" s="12"/>
      <c r="D46" s="58">
        <v>344000</v>
      </c>
      <c r="E46" s="59"/>
      <c r="F46" s="60"/>
      <c r="G46" s="61">
        <f t="shared" si="0"/>
        <v>0</v>
      </c>
      <c r="H46" s="60"/>
      <c r="I46" s="62">
        <f t="shared" si="1"/>
        <v>344000</v>
      </c>
      <c r="J46" s="12"/>
      <c r="K46" s="63">
        <v>390000</v>
      </c>
      <c r="L46" s="64"/>
      <c r="M46" s="64"/>
      <c r="N46" s="65">
        <f t="shared" si="2"/>
        <v>390000</v>
      </c>
      <c r="O46" s="12"/>
      <c r="P46" s="66"/>
      <c r="Q46" s="67"/>
      <c r="R46" s="67"/>
      <c r="S46" s="68">
        <f t="shared" si="3"/>
        <v>0</v>
      </c>
      <c r="T46" s="12"/>
      <c r="U46" s="70">
        <f t="shared" si="4"/>
        <v>734000</v>
      </c>
    </row>
    <row r="47" spans="1:21">
      <c r="A47" s="56">
        <v>421500</v>
      </c>
      <c r="B47" s="57" t="s">
        <v>42</v>
      </c>
      <c r="C47" s="12"/>
      <c r="D47" s="76"/>
      <c r="E47" s="59"/>
      <c r="F47" s="60"/>
      <c r="G47" s="61">
        <f t="shared" si="0"/>
        <v>0</v>
      </c>
      <c r="H47" s="60"/>
      <c r="I47" s="62">
        <f t="shared" si="1"/>
        <v>0</v>
      </c>
      <c r="J47" s="12"/>
      <c r="K47" s="135">
        <v>100000</v>
      </c>
      <c r="L47" s="64"/>
      <c r="M47" s="64"/>
      <c r="N47" s="65">
        <f t="shared" si="2"/>
        <v>100000</v>
      </c>
      <c r="O47" s="12"/>
      <c r="P47" s="66"/>
      <c r="Q47" s="67"/>
      <c r="R47" s="67"/>
      <c r="S47" s="68">
        <f t="shared" si="3"/>
        <v>0</v>
      </c>
      <c r="T47" s="12"/>
      <c r="U47" s="70">
        <f t="shared" si="4"/>
        <v>100000</v>
      </c>
    </row>
    <row r="48" spans="1:21">
      <c r="A48" s="56">
        <v>421600</v>
      </c>
      <c r="B48" s="57" t="s">
        <v>43</v>
      </c>
      <c r="C48" s="12"/>
      <c r="D48" s="76">
        <v>576000</v>
      </c>
      <c r="E48" s="59"/>
      <c r="F48" s="60"/>
      <c r="G48" s="61">
        <f t="shared" si="0"/>
        <v>0</v>
      </c>
      <c r="H48" s="60"/>
      <c r="I48" s="62">
        <f t="shared" si="1"/>
        <v>576000</v>
      </c>
      <c r="J48" s="12"/>
      <c r="K48" s="63"/>
      <c r="L48" s="64"/>
      <c r="M48" s="64"/>
      <c r="N48" s="65">
        <f t="shared" si="2"/>
        <v>0</v>
      </c>
      <c r="O48" s="12"/>
      <c r="P48" s="66"/>
      <c r="Q48" s="67"/>
      <c r="R48" s="67"/>
      <c r="S48" s="68">
        <f t="shared" si="3"/>
        <v>0</v>
      </c>
      <c r="T48" s="12"/>
      <c r="U48" s="70">
        <f t="shared" si="4"/>
        <v>576000</v>
      </c>
    </row>
    <row r="49" spans="1:21">
      <c r="A49" s="56">
        <v>421900</v>
      </c>
      <c r="B49" s="57" t="s">
        <v>44</v>
      </c>
      <c r="C49" s="12"/>
      <c r="D49" s="76"/>
      <c r="E49" s="59"/>
      <c r="F49" s="60"/>
      <c r="G49" s="61">
        <f t="shared" si="0"/>
        <v>0</v>
      </c>
      <c r="H49" s="60"/>
      <c r="I49" s="62">
        <f t="shared" si="1"/>
        <v>0</v>
      </c>
      <c r="J49" s="12"/>
      <c r="K49" s="63"/>
      <c r="L49" s="64"/>
      <c r="M49" s="64"/>
      <c r="N49" s="65">
        <f t="shared" si="2"/>
        <v>0</v>
      </c>
      <c r="O49" s="12"/>
      <c r="P49" s="66"/>
      <c r="Q49" s="67"/>
      <c r="R49" s="67"/>
      <c r="S49" s="68">
        <f t="shared" si="3"/>
        <v>0</v>
      </c>
      <c r="T49" s="12"/>
      <c r="U49" s="70">
        <f t="shared" si="4"/>
        <v>0</v>
      </c>
    </row>
    <row r="50" spans="1:21">
      <c r="A50" s="42">
        <v>422000</v>
      </c>
      <c r="B50" s="71" t="s">
        <v>45</v>
      </c>
      <c r="C50" s="12"/>
      <c r="D50" s="72">
        <f>SUM(D51:D54)</f>
        <v>0</v>
      </c>
      <c r="E50" s="73">
        <f>SUM(E51:E54)</f>
        <v>0</v>
      </c>
      <c r="F50" s="45">
        <f>SUM(F51:F54)</f>
        <v>0</v>
      </c>
      <c r="G50" s="46">
        <f t="shared" si="0"/>
        <v>0</v>
      </c>
      <c r="H50" s="47">
        <f>SUM(H51:H54)</f>
        <v>0</v>
      </c>
      <c r="I50" s="48">
        <f t="shared" si="1"/>
        <v>0</v>
      </c>
      <c r="J50" s="12"/>
      <c r="K50" s="77">
        <f>SUM(K51:K54)</f>
        <v>850000</v>
      </c>
      <c r="L50" s="78">
        <f>SUM(L51:L54)</f>
        <v>0</v>
      </c>
      <c r="M50" s="78">
        <f>SUM(M51:M54)</f>
        <v>0</v>
      </c>
      <c r="N50" s="51">
        <f t="shared" si="2"/>
        <v>850000</v>
      </c>
      <c r="O50" s="12"/>
      <c r="P50" s="52">
        <f>SUM(P51:P54)</f>
        <v>0</v>
      </c>
      <c r="Q50" s="53">
        <f t="shared" ref="Q50:R50" si="5">SUM(Q51:Q54)</f>
        <v>0</v>
      </c>
      <c r="R50" s="53">
        <f t="shared" si="5"/>
        <v>0</v>
      </c>
      <c r="S50" s="54">
        <f t="shared" si="3"/>
        <v>0</v>
      </c>
      <c r="T50" s="12"/>
      <c r="U50" s="55">
        <f t="shared" si="4"/>
        <v>850000</v>
      </c>
    </row>
    <row r="51" spans="1:21">
      <c r="A51" s="56">
        <v>422100</v>
      </c>
      <c r="B51" s="57" t="s">
        <v>46</v>
      </c>
      <c r="C51" s="12"/>
      <c r="D51" s="76"/>
      <c r="E51" s="59"/>
      <c r="F51" s="60"/>
      <c r="G51" s="61">
        <f t="shared" si="0"/>
        <v>0</v>
      </c>
      <c r="H51" s="60"/>
      <c r="I51" s="62">
        <f t="shared" si="1"/>
        <v>0</v>
      </c>
      <c r="J51" s="12"/>
      <c r="K51" s="81">
        <v>250000</v>
      </c>
      <c r="L51" s="64"/>
      <c r="M51" s="64"/>
      <c r="N51" s="65">
        <f t="shared" si="2"/>
        <v>250000</v>
      </c>
      <c r="O51" s="12"/>
      <c r="P51" s="66"/>
      <c r="Q51" s="67"/>
      <c r="R51" s="67"/>
      <c r="S51" s="68">
        <f t="shared" si="3"/>
        <v>0</v>
      </c>
      <c r="T51" s="69"/>
      <c r="U51" s="70">
        <f t="shared" si="4"/>
        <v>250000</v>
      </c>
    </row>
    <row r="52" spans="1:21">
      <c r="A52" s="56">
        <v>422200</v>
      </c>
      <c r="B52" s="57" t="s">
        <v>47</v>
      </c>
      <c r="C52" s="12"/>
      <c r="D52" s="76"/>
      <c r="E52" s="59"/>
      <c r="F52" s="60"/>
      <c r="G52" s="61">
        <f t="shared" si="0"/>
        <v>0</v>
      </c>
      <c r="H52" s="60"/>
      <c r="I52" s="62">
        <f t="shared" si="1"/>
        <v>0</v>
      </c>
      <c r="J52" s="12"/>
      <c r="K52" s="81">
        <v>300000</v>
      </c>
      <c r="L52" s="64"/>
      <c r="M52" s="64"/>
      <c r="N52" s="65">
        <f t="shared" si="2"/>
        <v>300000</v>
      </c>
      <c r="O52" s="12"/>
      <c r="P52" s="66"/>
      <c r="Q52" s="67"/>
      <c r="R52" s="67"/>
      <c r="S52" s="68">
        <f t="shared" si="3"/>
        <v>0</v>
      </c>
      <c r="T52" s="69"/>
      <c r="U52" s="70">
        <f t="shared" si="4"/>
        <v>300000</v>
      </c>
    </row>
    <row r="53" spans="1:21">
      <c r="A53" s="56">
        <v>422300</v>
      </c>
      <c r="B53" s="57" t="s">
        <v>48</v>
      </c>
      <c r="C53" s="12"/>
      <c r="D53" s="76"/>
      <c r="E53" s="59"/>
      <c r="F53" s="60"/>
      <c r="G53" s="61">
        <f t="shared" si="0"/>
        <v>0</v>
      </c>
      <c r="H53" s="60"/>
      <c r="I53" s="62">
        <f t="shared" si="1"/>
        <v>0</v>
      </c>
      <c r="J53" s="12"/>
      <c r="K53" s="81">
        <v>100000</v>
      </c>
      <c r="L53" s="64"/>
      <c r="M53" s="64"/>
      <c r="N53" s="65">
        <f t="shared" si="2"/>
        <v>100000</v>
      </c>
      <c r="O53" s="12"/>
      <c r="P53" s="66"/>
      <c r="Q53" s="67"/>
      <c r="R53" s="67"/>
      <c r="S53" s="68">
        <f t="shared" si="3"/>
        <v>0</v>
      </c>
      <c r="T53" s="69"/>
      <c r="U53" s="70">
        <f t="shared" si="4"/>
        <v>100000</v>
      </c>
    </row>
    <row r="54" spans="1:21" s="138" customFormat="1">
      <c r="A54" s="126">
        <v>422900</v>
      </c>
      <c r="B54" s="127" t="s">
        <v>49</v>
      </c>
      <c r="C54" s="128"/>
      <c r="D54" s="129"/>
      <c r="E54" s="130"/>
      <c r="F54" s="131"/>
      <c r="G54" s="132">
        <f t="shared" si="0"/>
        <v>0</v>
      </c>
      <c r="H54" s="131"/>
      <c r="I54" s="133">
        <f t="shared" si="1"/>
        <v>0</v>
      </c>
      <c r="J54" s="128"/>
      <c r="K54" s="162">
        <v>200000</v>
      </c>
      <c r="L54" s="134"/>
      <c r="M54" s="134"/>
      <c r="N54" s="133">
        <f t="shared" si="2"/>
        <v>200000</v>
      </c>
      <c r="O54" s="128"/>
      <c r="P54" s="135"/>
      <c r="Q54" s="136"/>
      <c r="R54" s="136"/>
      <c r="S54" s="133">
        <f t="shared" si="3"/>
        <v>0</v>
      </c>
      <c r="T54" s="128"/>
      <c r="U54" s="137">
        <f t="shared" si="4"/>
        <v>200000</v>
      </c>
    </row>
    <row r="55" spans="1:21">
      <c r="A55" s="42">
        <v>423000</v>
      </c>
      <c r="B55" s="71" t="s">
        <v>50</v>
      </c>
      <c r="C55" s="12"/>
      <c r="D55" s="72">
        <f>SUM(D56:D63)</f>
        <v>4168095</v>
      </c>
      <c r="E55" s="73">
        <f>SUM(E56:E63)</f>
        <v>0</v>
      </c>
      <c r="F55" s="45">
        <f>SUM(F56:F63)</f>
        <v>0</v>
      </c>
      <c r="G55" s="46">
        <f t="shared" si="0"/>
        <v>0</v>
      </c>
      <c r="H55" s="47">
        <f>SUM(H56:H63)</f>
        <v>0</v>
      </c>
      <c r="I55" s="48">
        <f t="shared" si="1"/>
        <v>4168095</v>
      </c>
      <c r="J55" s="12"/>
      <c r="K55" s="77">
        <f>SUM(K56:K63)</f>
        <v>1852000</v>
      </c>
      <c r="L55" s="78">
        <f>SUM(L56:L63)</f>
        <v>0</v>
      </c>
      <c r="M55" s="78">
        <f>SUM(M56:M63)</f>
        <v>0</v>
      </c>
      <c r="N55" s="51">
        <f t="shared" si="2"/>
        <v>1852000</v>
      </c>
      <c r="O55" s="12"/>
      <c r="P55" s="52">
        <f>SUM(P56:P63)</f>
        <v>0</v>
      </c>
      <c r="Q55" s="53">
        <f>SUM(Q56:Q63)</f>
        <v>0</v>
      </c>
      <c r="R55" s="53">
        <f>SUM(R56:R63)</f>
        <v>0</v>
      </c>
      <c r="S55" s="54">
        <f t="shared" si="3"/>
        <v>0</v>
      </c>
      <c r="T55" s="12"/>
      <c r="U55" s="55">
        <f t="shared" si="4"/>
        <v>6020095</v>
      </c>
    </row>
    <row r="56" spans="1:21">
      <c r="A56" s="56">
        <v>423100</v>
      </c>
      <c r="B56" s="57" t="s">
        <v>51</v>
      </c>
      <c r="C56" s="12"/>
      <c r="D56" s="76">
        <v>720000</v>
      </c>
      <c r="E56" s="59"/>
      <c r="F56" s="60"/>
      <c r="G56" s="61">
        <f t="shared" si="0"/>
        <v>0</v>
      </c>
      <c r="H56" s="60"/>
      <c r="I56" s="62">
        <f t="shared" si="1"/>
        <v>720000</v>
      </c>
      <c r="J56" s="12"/>
      <c r="K56" s="63"/>
      <c r="L56" s="64"/>
      <c r="M56" s="64"/>
      <c r="N56" s="65">
        <f t="shared" si="2"/>
        <v>0</v>
      </c>
      <c r="O56" s="12"/>
      <c r="P56" s="66"/>
      <c r="Q56" s="67"/>
      <c r="R56" s="67"/>
      <c r="S56" s="68">
        <f t="shared" si="3"/>
        <v>0</v>
      </c>
      <c r="T56" s="69"/>
      <c r="U56" s="70">
        <f t="shared" si="4"/>
        <v>720000</v>
      </c>
    </row>
    <row r="57" spans="1:21">
      <c r="A57" s="56">
        <v>423200</v>
      </c>
      <c r="B57" s="57" t="s">
        <v>52</v>
      </c>
      <c r="C57" s="12"/>
      <c r="D57" s="76"/>
      <c r="E57" s="59"/>
      <c r="F57" s="60"/>
      <c r="G57" s="61">
        <f t="shared" si="0"/>
        <v>0</v>
      </c>
      <c r="H57" s="60"/>
      <c r="I57" s="62">
        <f t="shared" si="1"/>
        <v>0</v>
      </c>
      <c r="J57" s="12"/>
      <c r="K57" s="63">
        <v>50000</v>
      </c>
      <c r="L57" s="64"/>
      <c r="M57" s="64"/>
      <c r="N57" s="65">
        <f t="shared" si="2"/>
        <v>50000</v>
      </c>
      <c r="O57" s="12"/>
      <c r="P57" s="66"/>
      <c r="Q57" s="67"/>
      <c r="R57" s="67"/>
      <c r="S57" s="68">
        <f t="shared" si="3"/>
        <v>0</v>
      </c>
      <c r="T57" s="69"/>
      <c r="U57" s="70">
        <f t="shared" si="4"/>
        <v>50000</v>
      </c>
    </row>
    <row r="58" spans="1:21">
      <c r="A58" s="56">
        <v>423300</v>
      </c>
      <c r="B58" s="57" t="s">
        <v>53</v>
      </c>
      <c r="C58" s="12"/>
      <c r="D58" s="76"/>
      <c r="E58" s="59"/>
      <c r="F58" s="60"/>
      <c r="G58" s="61">
        <f t="shared" si="0"/>
        <v>0</v>
      </c>
      <c r="H58" s="60"/>
      <c r="I58" s="62">
        <f t="shared" si="1"/>
        <v>0</v>
      </c>
      <c r="J58" s="12"/>
      <c r="K58" s="63">
        <v>35000</v>
      </c>
      <c r="L58" s="64"/>
      <c r="M58" s="64"/>
      <c r="N58" s="65">
        <f t="shared" si="2"/>
        <v>35000</v>
      </c>
      <c r="O58" s="12"/>
      <c r="P58" s="66"/>
      <c r="Q58" s="67"/>
      <c r="R58" s="67"/>
      <c r="S58" s="68">
        <f t="shared" si="3"/>
        <v>0</v>
      </c>
      <c r="T58" s="69"/>
      <c r="U58" s="70">
        <f t="shared" si="4"/>
        <v>35000</v>
      </c>
    </row>
    <row r="59" spans="1:21">
      <c r="A59" s="56">
        <v>423400</v>
      </c>
      <c r="B59" s="57" t="s">
        <v>54</v>
      </c>
      <c r="C59" s="12"/>
      <c r="D59" s="76">
        <v>110000</v>
      </c>
      <c r="E59" s="59"/>
      <c r="F59" s="60"/>
      <c r="G59" s="61">
        <f t="shared" si="0"/>
        <v>0</v>
      </c>
      <c r="H59" s="60"/>
      <c r="I59" s="62">
        <f t="shared" si="1"/>
        <v>110000</v>
      </c>
      <c r="J59" s="12"/>
      <c r="K59" s="63">
        <v>1110000</v>
      </c>
      <c r="L59" s="64"/>
      <c r="M59" s="64"/>
      <c r="N59" s="65">
        <f t="shared" si="2"/>
        <v>1110000</v>
      </c>
      <c r="O59" s="12"/>
      <c r="P59" s="66"/>
      <c r="Q59" s="67"/>
      <c r="R59" s="67"/>
      <c r="S59" s="68">
        <f t="shared" si="3"/>
        <v>0</v>
      </c>
      <c r="T59" s="69"/>
      <c r="U59" s="70">
        <f t="shared" si="4"/>
        <v>1220000</v>
      </c>
    </row>
    <row r="60" spans="1:21">
      <c r="A60" s="56">
        <v>423500</v>
      </c>
      <c r="B60" s="57" t="s">
        <v>55</v>
      </c>
      <c r="C60" s="12"/>
      <c r="D60" s="129">
        <v>1586437</v>
      </c>
      <c r="E60" s="59"/>
      <c r="F60" s="60"/>
      <c r="G60" s="61">
        <f t="shared" si="0"/>
        <v>0</v>
      </c>
      <c r="H60" s="60"/>
      <c r="I60" s="62">
        <f t="shared" si="1"/>
        <v>1586437</v>
      </c>
      <c r="J60" s="12"/>
      <c r="K60" s="135"/>
      <c r="L60" s="64"/>
      <c r="M60" s="64"/>
      <c r="N60" s="65">
        <f t="shared" si="2"/>
        <v>0</v>
      </c>
      <c r="O60" s="12"/>
      <c r="P60" s="66"/>
      <c r="Q60" s="67"/>
      <c r="R60" s="67"/>
      <c r="S60" s="68">
        <f t="shared" si="3"/>
        <v>0</v>
      </c>
      <c r="T60" s="69"/>
      <c r="U60" s="70">
        <f t="shared" si="4"/>
        <v>1586437</v>
      </c>
    </row>
    <row r="61" spans="1:21">
      <c r="A61" s="56">
        <v>423600</v>
      </c>
      <c r="B61" s="57" t="s">
        <v>56</v>
      </c>
      <c r="C61" s="12"/>
      <c r="D61" s="76"/>
      <c r="E61" s="59"/>
      <c r="F61" s="60"/>
      <c r="G61" s="61">
        <f t="shared" si="0"/>
        <v>0</v>
      </c>
      <c r="H61" s="60"/>
      <c r="I61" s="62">
        <f t="shared" si="1"/>
        <v>0</v>
      </c>
      <c r="J61" s="12"/>
      <c r="K61" s="63"/>
      <c r="L61" s="64"/>
      <c r="M61" s="64"/>
      <c r="N61" s="65">
        <f t="shared" si="2"/>
        <v>0</v>
      </c>
      <c r="O61" s="12"/>
      <c r="P61" s="66"/>
      <c r="Q61" s="67"/>
      <c r="R61" s="67"/>
      <c r="S61" s="68">
        <f t="shared" si="3"/>
        <v>0</v>
      </c>
      <c r="T61" s="69"/>
      <c r="U61" s="70">
        <f t="shared" si="4"/>
        <v>0</v>
      </c>
    </row>
    <row r="62" spans="1:21">
      <c r="A62" s="56">
        <v>423700</v>
      </c>
      <c r="B62" s="57" t="s">
        <v>57</v>
      </c>
      <c r="C62" s="12"/>
      <c r="D62" s="76"/>
      <c r="E62" s="59"/>
      <c r="F62" s="60"/>
      <c r="G62" s="61">
        <f t="shared" si="0"/>
        <v>0</v>
      </c>
      <c r="H62" s="60"/>
      <c r="I62" s="62">
        <f t="shared" si="1"/>
        <v>0</v>
      </c>
      <c r="J62" s="12"/>
      <c r="K62" s="63">
        <v>150000</v>
      </c>
      <c r="L62" s="64"/>
      <c r="M62" s="64"/>
      <c r="N62" s="65">
        <f t="shared" si="2"/>
        <v>150000</v>
      </c>
      <c r="O62" s="12"/>
      <c r="P62" s="66"/>
      <c r="Q62" s="67"/>
      <c r="R62" s="67"/>
      <c r="S62" s="68">
        <f t="shared" si="3"/>
        <v>0</v>
      </c>
      <c r="T62" s="69"/>
      <c r="U62" s="70">
        <f t="shared" si="4"/>
        <v>150000</v>
      </c>
    </row>
    <row r="63" spans="1:21">
      <c r="A63" s="56">
        <v>423900</v>
      </c>
      <c r="B63" s="57" t="s">
        <v>58</v>
      </c>
      <c r="C63" s="12"/>
      <c r="D63" s="76">
        <v>1751658</v>
      </c>
      <c r="E63" s="59"/>
      <c r="F63" s="60"/>
      <c r="G63" s="61">
        <f t="shared" si="0"/>
        <v>0</v>
      </c>
      <c r="H63" s="60"/>
      <c r="I63" s="62">
        <f t="shared" si="1"/>
        <v>1751658</v>
      </c>
      <c r="J63" s="12"/>
      <c r="K63" s="63">
        <v>507000</v>
      </c>
      <c r="L63" s="64"/>
      <c r="M63" s="64"/>
      <c r="N63" s="65">
        <f t="shared" si="2"/>
        <v>507000</v>
      </c>
      <c r="O63" s="12"/>
      <c r="P63" s="66"/>
      <c r="Q63" s="67"/>
      <c r="R63" s="67"/>
      <c r="S63" s="68">
        <f t="shared" si="3"/>
        <v>0</v>
      </c>
      <c r="T63" s="69"/>
      <c r="U63" s="70">
        <f t="shared" si="4"/>
        <v>2258658</v>
      </c>
    </row>
    <row r="64" spans="1:21">
      <c r="A64" s="42">
        <v>424000</v>
      </c>
      <c r="B64" s="71" t="s">
        <v>59</v>
      </c>
      <c r="C64" s="12"/>
      <c r="D64" s="72">
        <f>SUM(D65:D68)</f>
        <v>4686801</v>
      </c>
      <c r="E64" s="73">
        <f>SUM(E65:E68)</f>
        <v>4500000</v>
      </c>
      <c r="F64" s="45">
        <f>SUM(F65:F68)</f>
        <v>0</v>
      </c>
      <c r="G64" s="46">
        <f t="shared" si="0"/>
        <v>4500000</v>
      </c>
      <c r="H64" s="47">
        <f>SUM(H65:H68)</f>
        <v>0</v>
      </c>
      <c r="I64" s="48">
        <f t="shared" si="1"/>
        <v>9186801</v>
      </c>
      <c r="J64" s="12"/>
      <c r="K64" s="77">
        <f>SUM(K65:K68)</f>
        <v>7500000</v>
      </c>
      <c r="L64" s="78">
        <f>SUM(L65:L68)</f>
        <v>0</v>
      </c>
      <c r="M64" s="78">
        <f>SUM(M65:M68)</f>
        <v>0</v>
      </c>
      <c r="N64" s="51">
        <f t="shared" si="2"/>
        <v>7500000</v>
      </c>
      <c r="O64" s="12"/>
      <c r="P64" s="52">
        <f>SUM(P65:P68)</f>
        <v>0</v>
      </c>
      <c r="Q64" s="53">
        <f>SUM(Q65:Q68)</f>
        <v>0</v>
      </c>
      <c r="R64" s="53">
        <f>SUM(R65:R68)</f>
        <v>0</v>
      </c>
      <c r="S64" s="54">
        <f t="shared" si="3"/>
        <v>0</v>
      </c>
      <c r="T64" s="12"/>
      <c r="U64" s="55">
        <f t="shared" si="4"/>
        <v>16686801</v>
      </c>
    </row>
    <row r="65" spans="1:21">
      <c r="A65" s="56">
        <v>424200</v>
      </c>
      <c r="B65" s="57" t="s">
        <v>60</v>
      </c>
      <c r="C65" s="12"/>
      <c r="D65" s="58">
        <v>4686801</v>
      </c>
      <c r="E65" s="59">
        <v>4500000</v>
      </c>
      <c r="F65" s="60"/>
      <c r="G65" s="61">
        <f t="shared" si="0"/>
        <v>4500000</v>
      </c>
      <c r="H65" s="60"/>
      <c r="I65" s="62">
        <f t="shared" si="1"/>
        <v>9186801</v>
      </c>
      <c r="J65" s="12"/>
      <c r="K65" s="81">
        <v>7500000</v>
      </c>
      <c r="L65" s="64"/>
      <c r="M65" s="64"/>
      <c r="N65" s="65">
        <f t="shared" si="2"/>
        <v>7500000</v>
      </c>
      <c r="O65" s="12"/>
      <c r="P65" s="66"/>
      <c r="Q65" s="67"/>
      <c r="R65" s="67"/>
      <c r="S65" s="68">
        <f t="shared" si="3"/>
        <v>0</v>
      </c>
      <c r="T65" s="69"/>
      <c r="U65" s="70">
        <f t="shared" si="4"/>
        <v>16686801</v>
      </c>
    </row>
    <row r="66" spans="1:21">
      <c r="A66" s="56">
        <v>424300</v>
      </c>
      <c r="B66" s="57" t="s">
        <v>61</v>
      </c>
      <c r="C66" s="12"/>
      <c r="D66" s="76"/>
      <c r="E66" s="59"/>
      <c r="F66" s="60"/>
      <c r="G66" s="61">
        <f t="shared" si="0"/>
        <v>0</v>
      </c>
      <c r="H66" s="60"/>
      <c r="I66" s="62">
        <f t="shared" si="1"/>
        <v>0</v>
      </c>
      <c r="J66" s="12"/>
      <c r="K66" s="81"/>
      <c r="L66" s="64"/>
      <c r="M66" s="64"/>
      <c r="N66" s="65">
        <f t="shared" si="2"/>
        <v>0</v>
      </c>
      <c r="O66" s="12"/>
      <c r="P66" s="66"/>
      <c r="Q66" s="67"/>
      <c r="R66" s="67"/>
      <c r="S66" s="68">
        <f t="shared" si="3"/>
        <v>0</v>
      </c>
      <c r="T66" s="69"/>
      <c r="U66" s="70">
        <f t="shared" si="4"/>
        <v>0</v>
      </c>
    </row>
    <row r="67" spans="1:21">
      <c r="A67" s="56">
        <v>424600</v>
      </c>
      <c r="B67" s="57" t="s">
        <v>62</v>
      </c>
      <c r="C67" s="12"/>
      <c r="D67" s="76"/>
      <c r="E67" s="59"/>
      <c r="F67" s="60"/>
      <c r="G67" s="61">
        <f t="shared" si="0"/>
        <v>0</v>
      </c>
      <c r="H67" s="60"/>
      <c r="I67" s="62">
        <f t="shared" si="1"/>
        <v>0</v>
      </c>
      <c r="J67" s="12"/>
      <c r="K67" s="63"/>
      <c r="L67" s="64"/>
      <c r="M67" s="64"/>
      <c r="N67" s="65">
        <f t="shared" si="2"/>
        <v>0</v>
      </c>
      <c r="O67" s="12"/>
      <c r="P67" s="66"/>
      <c r="Q67" s="67"/>
      <c r="R67" s="67"/>
      <c r="S67" s="68">
        <f t="shared" si="3"/>
        <v>0</v>
      </c>
      <c r="T67" s="69"/>
      <c r="U67" s="70">
        <f t="shared" si="4"/>
        <v>0</v>
      </c>
    </row>
    <row r="68" spans="1:21">
      <c r="A68" s="56">
        <v>424900</v>
      </c>
      <c r="B68" s="57" t="s">
        <v>63</v>
      </c>
      <c r="C68" s="12"/>
      <c r="D68" s="76"/>
      <c r="E68" s="59"/>
      <c r="F68" s="60"/>
      <c r="G68" s="61">
        <f t="shared" si="0"/>
        <v>0</v>
      </c>
      <c r="H68" s="60"/>
      <c r="I68" s="62">
        <f t="shared" si="1"/>
        <v>0</v>
      </c>
      <c r="J68" s="12"/>
      <c r="K68" s="81"/>
      <c r="L68" s="64"/>
      <c r="M68" s="64"/>
      <c r="N68" s="65">
        <f t="shared" si="2"/>
        <v>0</v>
      </c>
      <c r="O68" s="12"/>
      <c r="P68" s="66"/>
      <c r="Q68" s="67"/>
      <c r="R68" s="67"/>
      <c r="S68" s="68">
        <f t="shared" si="3"/>
        <v>0</v>
      </c>
      <c r="T68" s="69"/>
      <c r="U68" s="70">
        <f t="shared" si="4"/>
        <v>0</v>
      </c>
    </row>
    <row r="69" spans="1:21">
      <c r="A69" s="42">
        <v>425000</v>
      </c>
      <c r="B69" s="71" t="s">
        <v>64</v>
      </c>
      <c r="C69" s="12"/>
      <c r="D69" s="72">
        <f>SUM(D70:D71)</f>
        <v>946000</v>
      </c>
      <c r="E69" s="73">
        <f>SUM(E70:E71)</f>
        <v>0</v>
      </c>
      <c r="F69" s="45">
        <f>SUM(F70:F71)</f>
        <v>0</v>
      </c>
      <c r="G69" s="46">
        <f t="shared" si="0"/>
        <v>0</v>
      </c>
      <c r="H69" s="47">
        <f>SUM(H70:H71)</f>
        <v>0</v>
      </c>
      <c r="I69" s="48">
        <f t="shared" si="1"/>
        <v>946000</v>
      </c>
      <c r="J69" s="12"/>
      <c r="K69" s="77">
        <f>SUM(K70:K71)</f>
        <v>400000</v>
      </c>
      <c r="L69" s="78">
        <f>SUM(L70:L71)</f>
        <v>0</v>
      </c>
      <c r="M69" s="78">
        <f>SUM(M70:M71)</f>
        <v>0</v>
      </c>
      <c r="N69" s="51">
        <f t="shared" si="2"/>
        <v>400000</v>
      </c>
      <c r="O69" s="12"/>
      <c r="P69" s="52">
        <f>SUM(P70:P71)</f>
        <v>0</v>
      </c>
      <c r="Q69" s="53">
        <f>SUM(Q70:Q71)</f>
        <v>0</v>
      </c>
      <c r="R69" s="53">
        <f>SUM(R70:R71)</f>
        <v>0</v>
      </c>
      <c r="S69" s="54">
        <f t="shared" si="3"/>
        <v>0</v>
      </c>
      <c r="T69" s="12"/>
      <c r="U69" s="55">
        <f t="shared" si="4"/>
        <v>1346000</v>
      </c>
    </row>
    <row r="70" spans="1:21">
      <c r="A70" s="56">
        <v>425100</v>
      </c>
      <c r="B70" s="57" t="s">
        <v>65</v>
      </c>
      <c r="C70" s="12"/>
      <c r="D70" s="58">
        <v>560000</v>
      </c>
      <c r="E70" s="59"/>
      <c r="F70" s="60"/>
      <c r="G70" s="61">
        <f t="shared" si="0"/>
        <v>0</v>
      </c>
      <c r="H70" s="60"/>
      <c r="I70" s="62">
        <f t="shared" si="1"/>
        <v>560000</v>
      </c>
      <c r="J70" s="12"/>
      <c r="K70" s="63">
        <v>100000</v>
      </c>
      <c r="L70" s="64"/>
      <c r="M70" s="64"/>
      <c r="N70" s="65">
        <f t="shared" si="2"/>
        <v>100000</v>
      </c>
      <c r="O70" s="12"/>
      <c r="P70" s="66"/>
      <c r="Q70" s="67"/>
      <c r="R70" s="67"/>
      <c r="S70" s="68">
        <f t="shared" si="3"/>
        <v>0</v>
      </c>
      <c r="T70" s="69"/>
      <c r="U70" s="70">
        <f t="shared" si="4"/>
        <v>660000</v>
      </c>
    </row>
    <row r="71" spans="1:21">
      <c r="A71" s="56">
        <v>425200</v>
      </c>
      <c r="B71" s="57" t="s">
        <v>66</v>
      </c>
      <c r="C71" s="12"/>
      <c r="D71" s="76">
        <v>386000</v>
      </c>
      <c r="E71" s="59"/>
      <c r="F71" s="60"/>
      <c r="G71" s="61">
        <f t="shared" si="0"/>
        <v>0</v>
      </c>
      <c r="H71" s="60"/>
      <c r="I71" s="62">
        <f t="shared" si="1"/>
        <v>386000</v>
      </c>
      <c r="J71" s="12"/>
      <c r="K71" s="63">
        <v>300000</v>
      </c>
      <c r="L71" s="64"/>
      <c r="M71" s="64"/>
      <c r="N71" s="65">
        <f t="shared" si="2"/>
        <v>300000</v>
      </c>
      <c r="O71" s="12"/>
      <c r="P71" s="66"/>
      <c r="Q71" s="67"/>
      <c r="R71" s="67"/>
      <c r="S71" s="68">
        <f t="shared" si="3"/>
        <v>0</v>
      </c>
      <c r="T71" s="69"/>
      <c r="U71" s="70">
        <f t="shared" si="4"/>
        <v>686000</v>
      </c>
    </row>
    <row r="72" spans="1:21">
      <c r="A72" s="42">
        <v>426000</v>
      </c>
      <c r="B72" s="71" t="s">
        <v>67</v>
      </c>
      <c r="C72" s="12"/>
      <c r="D72" s="72">
        <f>SUM(D73:D79)</f>
        <v>0</v>
      </c>
      <c r="E72" s="73">
        <f>SUM(E73:E79)</f>
        <v>0</v>
      </c>
      <c r="F72" s="45">
        <f>SUM(F73:F79)</f>
        <v>0</v>
      </c>
      <c r="G72" s="46">
        <f t="shared" si="0"/>
        <v>0</v>
      </c>
      <c r="H72" s="47">
        <f>SUM(H73:H79)</f>
        <v>0</v>
      </c>
      <c r="I72" s="48">
        <f t="shared" si="1"/>
        <v>0</v>
      </c>
      <c r="J72" s="12"/>
      <c r="K72" s="77">
        <f>SUM(K73:K79)</f>
        <v>1790000</v>
      </c>
      <c r="L72" s="78">
        <f>SUM(L73:L79)</f>
        <v>0</v>
      </c>
      <c r="M72" s="78">
        <f>SUM(M73:M79)</f>
        <v>0</v>
      </c>
      <c r="N72" s="51">
        <f t="shared" si="2"/>
        <v>1790000</v>
      </c>
      <c r="O72" s="12"/>
      <c r="P72" s="52">
        <f>SUM(P73:P79)</f>
        <v>0</v>
      </c>
      <c r="Q72" s="53">
        <f>SUM(Q73:Q79)</f>
        <v>0</v>
      </c>
      <c r="R72" s="53">
        <f>SUM(R73:R79)</f>
        <v>0</v>
      </c>
      <c r="S72" s="54">
        <f t="shared" si="3"/>
        <v>0</v>
      </c>
      <c r="T72" s="12"/>
      <c r="U72" s="55">
        <f t="shared" si="4"/>
        <v>1790000</v>
      </c>
    </row>
    <row r="73" spans="1:21">
      <c r="A73" s="56">
        <v>426100</v>
      </c>
      <c r="B73" s="57" t="s">
        <v>68</v>
      </c>
      <c r="C73" s="12"/>
      <c r="D73" s="76"/>
      <c r="E73" s="59"/>
      <c r="F73" s="60"/>
      <c r="G73" s="61">
        <f t="shared" si="0"/>
        <v>0</v>
      </c>
      <c r="H73" s="60"/>
      <c r="I73" s="62">
        <f t="shared" si="1"/>
        <v>0</v>
      </c>
      <c r="J73" s="12"/>
      <c r="K73" s="63">
        <v>100000</v>
      </c>
      <c r="L73" s="64"/>
      <c r="M73" s="64"/>
      <c r="N73" s="65">
        <f t="shared" si="2"/>
        <v>100000</v>
      </c>
      <c r="O73" s="12"/>
      <c r="P73" s="66"/>
      <c r="Q73" s="67"/>
      <c r="R73" s="67"/>
      <c r="S73" s="68">
        <f t="shared" si="3"/>
        <v>0</v>
      </c>
      <c r="T73" s="69"/>
      <c r="U73" s="70">
        <f t="shared" si="4"/>
        <v>100000</v>
      </c>
    </row>
    <row r="74" spans="1:21">
      <c r="A74" s="56">
        <v>426300</v>
      </c>
      <c r="B74" s="57" t="s">
        <v>69</v>
      </c>
      <c r="C74" s="12"/>
      <c r="D74" s="76"/>
      <c r="E74" s="59"/>
      <c r="F74" s="60"/>
      <c r="G74" s="61">
        <f t="shared" si="0"/>
        <v>0</v>
      </c>
      <c r="H74" s="60"/>
      <c r="I74" s="62">
        <f t="shared" si="1"/>
        <v>0</v>
      </c>
      <c r="J74" s="12"/>
      <c r="K74" s="63">
        <v>120000</v>
      </c>
      <c r="L74" s="64"/>
      <c r="M74" s="64"/>
      <c r="N74" s="65">
        <f t="shared" si="2"/>
        <v>120000</v>
      </c>
      <c r="O74" s="12"/>
      <c r="P74" s="66"/>
      <c r="Q74" s="67"/>
      <c r="R74" s="67"/>
      <c r="S74" s="68">
        <f t="shared" si="3"/>
        <v>0</v>
      </c>
      <c r="T74" s="69"/>
      <c r="U74" s="70">
        <f t="shared" si="4"/>
        <v>120000</v>
      </c>
    </row>
    <row r="75" spans="1:21">
      <c r="A75" s="56">
        <v>426400</v>
      </c>
      <c r="B75" s="57" t="s">
        <v>70</v>
      </c>
      <c r="C75" s="12"/>
      <c r="D75" s="76"/>
      <c r="E75" s="59"/>
      <c r="F75" s="60"/>
      <c r="G75" s="61">
        <f t="shared" si="0"/>
        <v>0</v>
      </c>
      <c r="H75" s="60"/>
      <c r="I75" s="62">
        <f t="shared" si="1"/>
        <v>0</v>
      </c>
      <c r="J75" s="12"/>
      <c r="K75" s="135"/>
      <c r="L75" s="64"/>
      <c r="M75" s="64"/>
      <c r="N75" s="65">
        <f t="shared" si="2"/>
        <v>0</v>
      </c>
      <c r="O75" s="12"/>
      <c r="P75" s="66"/>
      <c r="Q75" s="67"/>
      <c r="R75" s="67"/>
      <c r="S75" s="68">
        <f t="shared" si="3"/>
        <v>0</v>
      </c>
      <c r="T75" s="69"/>
      <c r="U75" s="70">
        <f t="shared" si="4"/>
        <v>0</v>
      </c>
    </row>
    <row r="76" spans="1:21">
      <c r="A76" s="56">
        <v>426500</v>
      </c>
      <c r="B76" s="57" t="s">
        <v>71</v>
      </c>
      <c r="C76" s="12"/>
      <c r="D76" s="76"/>
      <c r="E76" s="59"/>
      <c r="F76" s="60"/>
      <c r="G76" s="61">
        <f t="shared" si="0"/>
        <v>0</v>
      </c>
      <c r="H76" s="60"/>
      <c r="I76" s="62">
        <f t="shared" si="1"/>
        <v>0</v>
      </c>
      <c r="J76" s="12"/>
      <c r="K76" s="63"/>
      <c r="L76" s="64"/>
      <c r="M76" s="64"/>
      <c r="N76" s="65">
        <f t="shared" si="2"/>
        <v>0</v>
      </c>
      <c r="O76" s="12"/>
      <c r="P76" s="66"/>
      <c r="Q76" s="67"/>
      <c r="R76" s="67"/>
      <c r="S76" s="68">
        <f t="shared" si="3"/>
        <v>0</v>
      </c>
      <c r="T76" s="69"/>
      <c r="U76" s="70">
        <f t="shared" si="4"/>
        <v>0</v>
      </c>
    </row>
    <row r="77" spans="1:21">
      <c r="A77" s="56">
        <v>426600</v>
      </c>
      <c r="B77" s="57" t="s">
        <v>72</v>
      </c>
      <c r="C77" s="12"/>
      <c r="D77" s="76"/>
      <c r="E77" s="59"/>
      <c r="F77" s="60"/>
      <c r="G77" s="61">
        <f t="shared" si="0"/>
        <v>0</v>
      </c>
      <c r="H77" s="60"/>
      <c r="I77" s="62">
        <f t="shared" si="1"/>
        <v>0</v>
      </c>
      <c r="J77" s="12"/>
      <c r="K77" s="63">
        <v>1000000</v>
      </c>
      <c r="L77" s="64"/>
      <c r="M77" s="64"/>
      <c r="N77" s="65">
        <f t="shared" si="2"/>
        <v>1000000</v>
      </c>
      <c r="O77" s="12"/>
      <c r="P77" s="66"/>
      <c r="Q77" s="67"/>
      <c r="R77" s="67"/>
      <c r="S77" s="68">
        <f t="shared" si="3"/>
        <v>0</v>
      </c>
      <c r="T77" s="69"/>
      <c r="U77" s="70">
        <f t="shared" si="4"/>
        <v>1000000</v>
      </c>
    </row>
    <row r="78" spans="1:21">
      <c r="A78" s="56">
        <v>426800</v>
      </c>
      <c r="B78" s="57" t="s">
        <v>73</v>
      </c>
      <c r="C78" s="12"/>
      <c r="D78" s="76"/>
      <c r="E78" s="59"/>
      <c r="F78" s="60"/>
      <c r="G78" s="61">
        <f t="shared" si="0"/>
        <v>0</v>
      </c>
      <c r="H78" s="60"/>
      <c r="I78" s="62">
        <f t="shared" si="1"/>
        <v>0</v>
      </c>
      <c r="J78" s="12"/>
      <c r="K78" s="63"/>
      <c r="L78" s="64"/>
      <c r="M78" s="64"/>
      <c r="N78" s="65">
        <f t="shared" si="2"/>
        <v>0</v>
      </c>
      <c r="O78" s="12"/>
      <c r="P78" s="66"/>
      <c r="Q78" s="67"/>
      <c r="R78" s="67"/>
      <c r="S78" s="68">
        <f t="shared" si="3"/>
        <v>0</v>
      </c>
      <c r="T78" s="69"/>
      <c r="U78" s="70">
        <f t="shared" si="4"/>
        <v>0</v>
      </c>
    </row>
    <row r="79" spans="1:21">
      <c r="A79" s="56">
        <v>426900</v>
      </c>
      <c r="B79" s="57" t="s">
        <v>74</v>
      </c>
      <c r="C79" s="12"/>
      <c r="D79" s="58"/>
      <c r="E79" s="59"/>
      <c r="F79" s="60"/>
      <c r="G79" s="61">
        <f t="shared" si="0"/>
        <v>0</v>
      </c>
      <c r="H79" s="60"/>
      <c r="I79" s="62">
        <f t="shared" si="1"/>
        <v>0</v>
      </c>
      <c r="J79" s="12"/>
      <c r="K79" s="63">
        <v>570000</v>
      </c>
      <c r="L79" s="64"/>
      <c r="M79" s="64"/>
      <c r="N79" s="65">
        <f t="shared" si="2"/>
        <v>570000</v>
      </c>
      <c r="O79" s="12"/>
      <c r="P79" s="66"/>
      <c r="Q79" s="67"/>
      <c r="R79" s="67"/>
      <c r="S79" s="68">
        <f t="shared" si="3"/>
        <v>0</v>
      </c>
      <c r="T79" s="69"/>
      <c r="U79" s="70">
        <f t="shared" si="4"/>
        <v>570000</v>
      </c>
    </row>
    <row r="80" spans="1:21">
      <c r="A80" s="28">
        <v>430000</v>
      </c>
      <c r="B80" s="29" t="s">
        <v>75</v>
      </c>
      <c r="C80" s="12"/>
      <c r="D80" s="30">
        <f>SUM(D81)</f>
        <v>0</v>
      </c>
      <c r="E80" s="31">
        <f>SUM(E81)</f>
        <v>0</v>
      </c>
      <c r="F80" s="31">
        <f>SUM(F81)</f>
        <v>0</v>
      </c>
      <c r="G80" s="32">
        <f t="shared" ref="G80:G110" si="6">SUM(E80+F80)</f>
        <v>0</v>
      </c>
      <c r="H80" s="33">
        <f>SUM(H81)</f>
        <v>0</v>
      </c>
      <c r="I80" s="34">
        <f t="shared" ref="I80:I110" si="7">SUM(D80+G80+H80)</f>
        <v>0</v>
      </c>
      <c r="J80" s="12"/>
      <c r="K80" s="35">
        <f>SUM(K81)</f>
        <v>0</v>
      </c>
      <c r="L80" s="83">
        <v>0</v>
      </c>
      <c r="M80" s="84">
        <v>0</v>
      </c>
      <c r="N80" s="37">
        <f t="shared" ref="N80:N110" si="8">SUM(K80:M80)</f>
        <v>0</v>
      </c>
      <c r="O80" s="12"/>
      <c r="P80" s="38">
        <f>SUM(P81)</f>
        <v>0</v>
      </c>
      <c r="Q80" s="39">
        <f>SUM(Q81)</f>
        <v>0</v>
      </c>
      <c r="R80" s="39">
        <f>SUM(R81)</f>
        <v>0</v>
      </c>
      <c r="S80" s="40">
        <f t="shared" ref="S80:S111" si="9">SUM(P80:R80)</f>
        <v>0</v>
      </c>
      <c r="T80" s="12"/>
      <c r="U80" s="41">
        <f t="shared" ref="U80:U110" si="10">SUM(I80+N80+S80)</f>
        <v>0</v>
      </c>
    </row>
    <row r="81" spans="1:22">
      <c r="A81" s="42">
        <v>431000</v>
      </c>
      <c r="B81" s="71" t="s">
        <v>75</v>
      </c>
      <c r="C81" s="12"/>
      <c r="D81" s="72">
        <f>SUM(D82:D83)</f>
        <v>0</v>
      </c>
      <c r="E81" s="73">
        <f>SUM(E82:E83)</f>
        <v>0</v>
      </c>
      <c r="F81" s="45">
        <f>SUM(F82:F83)</f>
        <v>0</v>
      </c>
      <c r="G81" s="46">
        <f t="shared" si="6"/>
        <v>0</v>
      </c>
      <c r="H81" s="47">
        <f>SUM(H82:H83)</f>
        <v>0</v>
      </c>
      <c r="I81" s="48">
        <f t="shared" si="7"/>
        <v>0</v>
      </c>
      <c r="J81" s="12"/>
      <c r="K81" s="77">
        <f>SUM(K82:K83)</f>
        <v>0</v>
      </c>
      <c r="L81" s="78">
        <f>SUM(L82:L83)</f>
        <v>0</v>
      </c>
      <c r="M81" s="78">
        <f>SUM(M82:M83)</f>
        <v>0</v>
      </c>
      <c r="N81" s="51">
        <f t="shared" si="8"/>
        <v>0</v>
      </c>
      <c r="O81" s="12"/>
      <c r="P81" s="52">
        <f>SUM(P82:P83)</f>
        <v>0</v>
      </c>
      <c r="Q81" s="53">
        <f t="shared" ref="Q81:R81" si="11">SUM(Q82:Q83)</f>
        <v>0</v>
      </c>
      <c r="R81" s="53">
        <f t="shared" si="11"/>
        <v>0</v>
      </c>
      <c r="S81" s="54">
        <f t="shared" si="9"/>
        <v>0</v>
      </c>
      <c r="T81" s="12"/>
      <c r="U81" s="55">
        <f t="shared" si="10"/>
        <v>0</v>
      </c>
    </row>
    <row r="82" spans="1:22">
      <c r="A82" s="56">
        <v>431100</v>
      </c>
      <c r="B82" s="57" t="s">
        <v>76</v>
      </c>
      <c r="C82" s="12"/>
      <c r="D82" s="76"/>
      <c r="E82" s="59"/>
      <c r="F82" s="60"/>
      <c r="G82" s="61">
        <f t="shared" si="6"/>
        <v>0</v>
      </c>
      <c r="H82" s="60"/>
      <c r="I82" s="62">
        <f t="shared" si="7"/>
        <v>0</v>
      </c>
      <c r="J82" s="12"/>
      <c r="K82" s="63"/>
      <c r="L82" s="64"/>
      <c r="M82" s="64"/>
      <c r="N82" s="65">
        <f t="shared" si="8"/>
        <v>0</v>
      </c>
      <c r="O82" s="12"/>
      <c r="P82" s="66"/>
      <c r="Q82" s="67"/>
      <c r="R82" s="67"/>
      <c r="S82" s="68">
        <f t="shared" si="9"/>
        <v>0</v>
      </c>
      <c r="T82" s="69"/>
      <c r="U82" s="70">
        <f t="shared" si="10"/>
        <v>0</v>
      </c>
    </row>
    <row r="83" spans="1:22">
      <c r="A83" s="56">
        <v>431200</v>
      </c>
      <c r="B83" s="57" t="s">
        <v>77</v>
      </c>
      <c r="C83" s="12"/>
      <c r="D83" s="76"/>
      <c r="E83" s="59"/>
      <c r="F83" s="60"/>
      <c r="G83" s="61">
        <f t="shared" si="6"/>
        <v>0</v>
      </c>
      <c r="H83" s="60"/>
      <c r="I83" s="62">
        <f t="shared" si="7"/>
        <v>0</v>
      </c>
      <c r="J83" s="12"/>
      <c r="K83" s="63"/>
      <c r="L83" s="64"/>
      <c r="M83" s="64"/>
      <c r="N83" s="65">
        <f t="shared" si="8"/>
        <v>0</v>
      </c>
      <c r="O83" s="12"/>
      <c r="P83" s="66"/>
      <c r="Q83" s="67"/>
      <c r="R83" s="67"/>
      <c r="S83" s="68">
        <f t="shared" si="9"/>
        <v>0</v>
      </c>
      <c r="T83" s="69"/>
      <c r="U83" s="70">
        <f t="shared" si="10"/>
        <v>0</v>
      </c>
    </row>
    <row r="84" spans="1:22" s="139" customFormat="1">
      <c r="A84" s="142">
        <v>444000</v>
      </c>
      <c r="B84" s="143" t="s">
        <v>78</v>
      </c>
      <c r="C84" s="144"/>
      <c r="D84" s="145">
        <f>+D85</f>
        <v>0</v>
      </c>
      <c r="E84" s="146">
        <f>+E85</f>
        <v>0</v>
      </c>
      <c r="F84" s="146">
        <f>+F85</f>
        <v>0</v>
      </c>
      <c r="G84" s="147">
        <f t="shared" si="6"/>
        <v>0</v>
      </c>
      <c r="H84" s="148">
        <f>+H85</f>
        <v>0</v>
      </c>
      <c r="I84" s="37">
        <f t="shared" si="7"/>
        <v>0</v>
      </c>
      <c r="J84" s="144"/>
      <c r="K84" s="149">
        <f>SUM(K85)</f>
        <v>0</v>
      </c>
      <c r="L84" s="150">
        <f t="shared" ref="L84:M84" si="12">SUM(L85)</f>
        <v>0</v>
      </c>
      <c r="M84" s="150">
        <f t="shared" si="12"/>
        <v>0</v>
      </c>
      <c r="N84" s="37">
        <f t="shared" si="8"/>
        <v>0</v>
      </c>
      <c r="O84" s="144"/>
      <c r="P84" s="149">
        <f>SUM(P85)</f>
        <v>0</v>
      </c>
      <c r="Q84" s="150">
        <f t="shared" ref="Q84:R84" si="13">SUM(Q85)</f>
        <v>0</v>
      </c>
      <c r="R84" s="150">
        <f t="shared" si="13"/>
        <v>0</v>
      </c>
      <c r="S84" s="37">
        <f t="shared" si="9"/>
        <v>0</v>
      </c>
      <c r="T84" s="144"/>
      <c r="U84" s="151">
        <f t="shared" si="10"/>
        <v>0</v>
      </c>
      <c r="V84" s="138"/>
    </row>
    <row r="85" spans="1:22" s="138" customFormat="1">
      <c r="A85" s="140">
        <v>444000</v>
      </c>
      <c r="B85" s="141" t="s">
        <v>108</v>
      </c>
      <c r="C85" s="128"/>
      <c r="D85" s="129"/>
      <c r="E85" s="130"/>
      <c r="F85" s="131"/>
      <c r="G85" s="132">
        <f t="shared" si="6"/>
        <v>0</v>
      </c>
      <c r="H85" s="131"/>
      <c r="I85" s="133">
        <f t="shared" si="7"/>
        <v>0</v>
      </c>
      <c r="J85" s="128"/>
      <c r="K85" s="135"/>
      <c r="L85" s="134"/>
      <c r="M85" s="134"/>
      <c r="N85" s="133">
        <f t="shared" si="8"/>
        <v>0</v>
      </c>
      <c r="O85" s="128"/>
      <c r="P85" s="135"/>
      <c r="Q85" s="136"/>
      <c r="R85" s="136"/>
      <c r="S85" s="133">
        <f t="shared" si="9"/>
        <v>0</v>
      </c>
      <c r="T85" s="128"/>
      <c r="U85" s="137">
        <f t="shared" si="10"/>
        <v>0</v>
      </c>
    </row>
    <row r="86" spans="1:22" s="138" customFormat="1">
      <c r="A86" s="142">
        <v>460000</v>
      </c>
      <c r="B86" s="143" t="s">
        <v>107</v>
      </c>
      <c r="C86" s="144"/>
      <c r="D86" s="145">
        <f>+D87</f>
        <v>319428</v>
      </c>
      <c r="E86" s="146">
        <f>+E87</f>
        <v>0</v>
      </c>
      <c r="F86" s="146">
        <f>+F87</f>
        <v>0</v>
      </c>
      <c r="G86" s="147">
        <f t="shared" si="6"/>
        <v>0</v>
      </c>
      <c r="H86" s="148">
        <f>+H87</f>
        <v>0</v>
      </c>
      <c r="I86" s="37">
        <f t="shared" si="7"/>
        <v>319428</v>
      </c>
      <c r="J86" s="144"/>
      <c r="K86" s="149">
        <f>SUM(K87)</f>
        <v>0</v>
      </c>
      <c r="L86" s="150">
        <f t="shared" ref="L86:M86" si="14">SUM(L87)</f>
        <v>0</v>
      </c>
      <c r="M86" s="150">
        <f t="shared" si="14"/>
        <v>0</v>
      </c>
      <c r="N86" s="37">
        <f t="shared" si="8"/>
        <v>0</v>
      </c>
      <c r="O86" s="144"/>
      <c r="P86" s="149">
        <f>SUM(P87)</f>
        <v>0</v>
      </c>
      <c r="Q86" s="150">
        <f t="shared" ref="Q86:R86" si="15">SUM(Q87)</f>
        <v>0</v>
      </c>
      <c r="R86" s="150">
        <f t="shared" si="15"/>
        <v>0</v>
      </c>
      <c r="S86" s="37">
        <f t="shared" si="9"/>
        <v>0</v>
      </c>
      <c r="T86" s="144"/>
      <c r="U86" s="151">
        <f t="shared" si="10"/>
        <v>319428</v>
      </c>
    </row>
    <row r="87" spans="1:22">
      <c r="A87" s="56">
        <v>465112</v>
      </c>
      <c r="B87" s="57" t="s">
        <v>79</v>
      </c>
      <c r="C87" s="12"/>
      <c r="D87" s="58">
        <v>319428</v>
      </c>
      <c r="E87" s="85"/>
      <c r="F87" s="85"/>
      <c r="G87" s="61">
        <f t="shared" si="6"/>
        <v>0</v>
      </c>
      <c r="H87" s="86"/>
      <c r="I87" s="62">
        <f t="shared" si="7"/>
        <v>319428</v>
      </c>
      <c r="J87" s="12"/>
      <c r="K87" s="66"/>
      <c r="L87" s="64"/>
      <c r="M87" s="64"/>
      <c r="N87" s="65">
        <f t="shared" si="8"/>
        <v>0</v>
      </c>
      <c r="O87" s="12"/>
      <c r="P87" s="66"/>
      <c r="Q87" s="67"/>
      <c r="R87" s="67"/>
      <c r="S87" s="68">
        <f t="shared" si="9"/>
        <v>0</v>
      </c>
      <c r="T87" s="69"/>
      <c r="U87" s="70">
        <f t="shared" si="10"/>
        <v>319428</v>
      </c>
    </row>
    <row r="88" spans="1:22">
      <c r="A88" s="28">
        <v>480000</v>
      </c>
      <c r="B88" s="29" t="s">
        <v>80</v>
      </c>
      <c r="C88" s="12"/>
      <c r="D88" s="30">
        <f>SUM(D89+D92+D94)</f>
        <v>0</v>
      </c>
      <c r="E88" s="31">
        <f>SUM(E89+E92+E94)</f>
        <v>0</v>
      </c>
      <c r="F88" s="31">
        <f>SUM(F89+F92+F94)</f>
        <v>0</v>
      </c>
      <c r="G88" s="32">
        <f t="shared" si="6"/>
        <v>0</v>
      </c>
      <c r="H88" s="33">
        <f>SUM(H89+H92+H94)</f>
        <v>0</v>
      </c>
      <c r="I88" s="34">
        <f t="shared" si="7"/>
        <v>0</v>
      </c>
      <c r="J88" s="12"/>
      <c r="K88" s="35">
        <f>SUM(K89+K92+K94)</f>
        <v>90000</v>
      </c>
      <c r="L88" s="36">
        <f>SUM(L89+L92+L94)</f>
        <v>0</v>
      </c>
      <c r="M88" s="36">
        <f>SUM(M89+M92+M94)</f>
        <v>0</v>
      </c>
      <c r="N88" s="37">
        <f t="shared" si="8"/>
        <v>90000</v>
      </c>
      <c r="O88" s="12"/>
      <c r="P88" s="38">
        <f>SUM(P89+P92+P94)</f>
        <v>0</v>
      </c>
      <c r="Q88" s="39">
        <f t="shared" ref="Q88:R88" si="16">SUM(Q89+Q92+Q94)</f>
        <v>0</v>
      </c>
      <c r="R88" s="39">
        <f t="shared" si="16"/>
        <v>0</v>
      </c>
      <c r="S88" s="40">
        <f t="shared" si="9"/>
        <v>0</v>
      </c>
      <c r="T88" s="12"/>
      <c r="U88" s="41">
        <f t="shared" si="10"/>
        <v>90000</v>
      </c>
    </row>
    <row r="89" spans="1:22">
      <c r="A89" s="42">
        <v>482000</v>
      </c>
      <c r="B89" s="71" t="s">
        <v>81</v>
      </c>
      <c r="C89" s="12"/>
      <c r="D89" s="72">
        <f>SUM(D90:D91)</f>
        <v>0</v>
      </c>
      <c r="E89" s="87">
        <f>SUM(E90:E91)</f>
        <v>0</v>
      </c>
      <c r="F89" s="88">
        <f>SUM(F90:F91)</f>
        <v>0</v>
      </c>
      <c r="G89" s="46">
        <f t="shared" si="6"/>
        <v>0</v>
      </c>
      <c r="H89" s="89">
        <f>SUM(H90:H91)</f>
        <v>0</v>
      </c>
      <c r="I89" s="48">
        <f t="shared" si="7"/>
        <v>0</v>
      </c>
      <c r="J89" s="12"/>
      <c r="K89" s="77">
        <f>SUM(K90:K91)</f>
        <v>90000</v>
      </c>
      <c r="L89" s="78">
        <f>SUM(L90:L91)</f>
        <v>0</v>
      </c>
      <c r="M89" s="78">
        <f>SUM(M90:M91)</f>
        <v>0</v>
      </c>
      <c r="N89" s="51">
        <f t="shared" si="8"/>
        <v>90000</v>
      </c>
      <c r="O89" s="12"/>
      <c r="P89" s="52">
        <f>SUM(P90:P91)</f>
        <v>0</v>
      </c>
      <c r="Q89" s="53">
        <f>SUM(Q90:Q91)</f>
        <v>0</v>
      </c>
      <c r="R89" s="53">
        <f>SUM(R90:R91)</f>
        <v>0</v>
      </c>
      <c r="S89" s="54">
        <f t="shared" si="9"/>
        <v>0</v>
      </c>
      <c r="T89" s="12"/>
      <c r="U89" s="55">
        <f t="shared" si="10"/>
        <v>90000</v>
      </c>
    </row>
    <row r="90" spans="1:22">
      <c r="A90" s="56">
        <v>482100</v>
      </c>
      <c r="B90" s="57" t="s">
        <v>82</v>
      </c>
      <c r="C90" s="12"/>
      <c r="D90" s="90"/>
      <c r="E90" s="91"/>
      <c r="F90" s="91"/>
      <c r="G90" s="61">
        <f t="shared" si="6"/>
        <v>0</v>
      </c>
      <c r="H90" s="92"/>
      <c r="I90" s="62">
        <f t="shared" si="7"/>
        <v>0</v>
      </c>
      <c r="J90" s="12"/>
      <c r="K90" s="63">
        <v>90000</v>
      </c>
      <c r="L90" s="64"/>
      <c r="M90" s="64"/>
      <c r="N90" s="65">
        <f t="shared" si="8"/>
        <v>90000</v>
      </c>
      <c r="O90" s="12"/>
      <c r="P90" s="66"/>
      <c r="Q90" s="67"/>
      <c r="R90" s="67"/>
      <c r="S90" s="68">
        <f t="shared" si="9"/>
        <v>0</v>
      </c>
      <c r="T90" s="69"/>
      <c r="U90" s="70">
        <f t="shared" si="10"/>
        <v>90000</v>
      </c>
    </row>
    <row r="91" spans="1:22">
      <c r="A91" s="56">
        <v>482200</v>
      </c>
      <c r="B91" s="57" t="s">
        <v>83</v>
      </c>
      <c r="C91" s="12"/>
      <c r="D91" s="90"/>
      <c r="E91" s="91"/>
      <c r="F91" s="91"/>
      <c r="G91" s="61">
        <f t="shared" si="6"/>
        <v>0</v>
      </c>
      <c r="H91" s="92"/>
      <c r="I91" s="62">
        <f t="shared" si="7"/>
        <v>0</v>
      </c>
      <c r="J91" s="12"/>
      <c r="K91" s="63"/>
      <c r="L91" s="64"/>
      <c r="M91" s="64"/>
      <c r="N91" s="65">
        <f t="shared" si="8"/>
        <v>0</v>
      </c>
      <c r="O91" s="12"/>
      <c r="P91" s="66"/>
      <c r="Q91" s="67"/>
      <c r="R91" s="67"/>
      <c r="S91" s="68">
        <f t="shared" si="9"/>
        <v>0</v>
      </c>
      <c r="T91" s="69"/>
      <c r="U91" s="70">
        <f t="shared" si="10"/>
        <v>0</v>
      </c>
    </row>
    <row r="92" spans="1:22">
      <c r="A92" s="42">
        <v>483000</v>
      </c>
      <c r="B92" s="71" t="s">
        <v>84</v>
      </c>
      <c r="C92" s="12"/>
      <c r="D92" s="72">
        <f>SUM(D93)</f>
        <v>0</v>
      </c>
      <c r="E92" s="93">
        <f>SUM(E93)</f>
        <v>0</v>
      </c>
      <c r="F92" s="94">
        <f>SUM(F93)</f>
        <v>0</v>
      </c>
      <c r="G92" s="46">
        <f t="shared" si="6"/>
        <v>0</v>
      </c>
      <c r="H92" s="95">
        <f>SUM(H93)</f>
        <v>0</v>
      </c>
      <c r="I92" s="48">
        <f t="shared" si="7"/>
        <v>0</v>
      </c>
      <c r="J92" s="12"/>
      <c r="K92" s="77">
        <f>SUM(K93)</f>
        <v>0</v>
      </c>
      <c r="L92" s="78">
        <f>SUM(L93)</f>
        <v>0</v>
      </c>
      <c r="M92" s="78">
        <f>SUM(M93)</f>
        <v>0</v>
      </c>
      <c r="N92" s="51">
        <f t="shared" si="8"/>
        <v>0</v>
      </c>
      <c r="O92" s="12"/>
      <c r="P92" s="52">
        <f>SUM(P93)</f>
        <v>0</v>
      </c>
      <c r="Q92" s="53">
        <f>SUM(Q93)</f>
        <v>0</v>
      </c>
      <c r="R92" s="53">
        <f>SUM(R93)</f>
        <v>0</v>
      </c>
      <c r="S92" s="54">
        <f t="shared" si="9"/>
        <v>0</v>
      </c>
      <c r="T92" s="12"/>
      <c r="U92" s="55">
        <f t="shared" si="10"/>
        <v>0</v>
      </c>
    </row>
    <row r="93" spans="1:22" s="138" customFormat="1">
      <c r="A93" s="126">
        <v>483100</v>
      </c>
      <c r="B93" s="127" t="s">
        <v>85</v>
      </c>
      <c r="C93" s="128"/>
      <c r="D93" s="129"/>
      <c r="E93" s="130">
        <v>0</v>
      </c>
      <c r="F93" s="130"/>
      <c r="G93" s="132">
        <f t="shared" si="6"/>
        <v>0</v>
      </c>
      <c r="H93" s="131">
        <v>0</v>
      </c>
      <c r="I93" s="133">
        <f t="shared" si="7"/>
        <v>0</v>
      </c>
      <c r="J93" s="128"/>
      <c r="K93" s="135"/>
      <c r="L93" s="134"/>
      <c r="M93" s="134"/>
      <c r="N93" s="133">
        <f t="shared" si="8"/>
        <v>0</v>
      </c>
      <c r="O93" s="128"/>
      <c r="P93" s="135"/>
      <c r="Q93" s="136"/>
      <c r="R93" s="136"/>
      <c r="S93" s="133">
        <f t="shared" si="9"/>
        <v>0</v>
      </c>
      <c r="T93" s="128"/>
      <c r="U93" s="137">
        <f t="shared" si="10"/>
        <v>0</v>
      </c>
    </row>
    <row r="94" spans="1:22" s="138" customFormat="1">
      <c r="A94" s="152">
        <v>485000</v>
      </c>
      <c r="B94" s="153" t="s">
        <v>86</v>
      </c>
      <c r="C94" s="82"/>
      <c r="D94" s="154">
        <f>+D95</f>
        <v>0</v>
      </c>
      <c r="E94" s="155">
        <f>+E95</f>
        <v>0</v>
      </c>
      <c r="F94" s="155">
        <f>+F95</f>
        <v>0</v>
      </c>
      <c r="G94" s="156">
        <f t="shared" si="6"/>
        <v>0</v>
      </c>
      <c r="H94" s="157">
        <f>+H95</f>
        <v>0</v>
      </c>
      <c r="I94" s="51">
        <f t="shared" si="7"/>
        <v>0</v>
      </c>
      <c r="J94" s="82"/>
      <c r="K94" s="158">
        <f>+K95</f>
        <v>0</v>
      </c>
      <c r="L94" s="159">
        <f>+L95</f>
        <v>0</v>
      </c>
      <c r="M94" s="159">
        <f>+M95</f>
        <v>0</v>
      </c>
      <c r="N94" s="51">
        <f t="shared" si="8"/>
        <v>0</v>
      </c>
      <c r="O94" s="82"/>
      <c r="P94" s="158">
        <f>SUM(P95)</f>
        <v>0</v>
      </c>
      <c r="Q94" s="160">
        <f t="shared" ref="Q94:R94" si="17">SUM(Q95)</f>
        <v>0</v>
      </c>
      <c r="R94" s="160">
        <f t="shared" si="17"/>
        <v>0</v>
      </c>
      <c r="S94" s="51">
        <f t="shared" si="9"/>
        <v>0</v>
      </c>
      <c r="T94" s="82"/>
      <c r="U94" s="161">
        <f t="shared" si="10"/>
        <v>0</v>
      </c>
    </row>
    <row r="95" spans="1:22" s="138" customFormat="1">
      <c r="A95" s="126">
        <v>485119</v>
      </c>
      <c r="B95" s="127" t="s">
        <v>87</v>
      </c>
      <c r="C95" s="128"/>
      <c r="D95" s="129"/>
      <c r="E95" s="130"/>
      <c r="F95" s="130"/>
      <c r="G95" s="132">
        <f t="shared" si="6"/>
        <v>0</v>
      </c>
      <c r="H95" s="131"/>
      <c r="I95" s="133">
        <f t="shared" si="7"/>
        <v>0</v>
      </c>
      <c r="J95" s="128"/>
      <c r="K95" s="135"/>
      <c r="L95" s="134"/>
      <c r="M95" s="134"/>
      <c r="N95" s="133">
        <f t="shared" si="8"/>
        <v>0</v>
      </c>
      <c r="O95" s="128"/>
      <c r="P95" s="135"/>
      <c r="Q95" s="136"/>
      <c r="R95" s="136"/>
      <c r="S95" s="133">
        <f t="shared" si="9"/>
        <v>0</v>
      </c>
      <c r="T95" s="128"/>
      <c r="U95" s="137">
        <f t="shared" si="10"/>
        <v>0</v>
      </c>
    </row>
    <row r="96" spans="1:22">
      <c r="A96" s="14">
        <v>500000</v>
      </c>
      <c r="B96" s="15" t="s">
        <v>88</v>
      </c>
      <c r="C96" s="12"/>
      <c r="D96" s="16">
        <f>SUM(D97+D108)</f>
        <v>784000</v>
      </c>
      <c r="E96" s="17">
        <f>SUM(E97+E108)</f>
        <v>0</v>
      </c>
      <c r="F96" s="17">
        <f>SUM(F97+F108)</f>
        <v>0</v>
      </c>
      <c r="G96" s="18">
        <f t="shared" si="6"/>
        <v>0</v>
      </c>
      <c r="H96" s="19">
        <f>SUM(H97+H108)</f>
        <v>0</v>
      </c>
      <c r="I96" s="20">
        <f t="shared" si="7"/>
        <v>784000</v>
      </c>
      <c r="J96" s="12"/>
      <c r="K96" s="21">
        <f>SUM(K97+K108)</f>
        <v>170000</v>
      </c>
      <c r="L96" s="22">
        <f>SUM(L97+L108)</f>
        <v>0</v>
      </c>
      <c r="M96" s="22">
        <f>SUM(M97+M108)</f>
        <v>0</v>
      </c>
      <c r="N96" s="23">
        <f t="shared" si="8"/>
        <v>170000</v>
      </c>
      <c r="O96" s="12"/>
      <c r="P96" s="96">
        <f>SUM(P97+P108)</f>
        <v>0</v>
      </c>
      <c r="Q96" s="97">
        <f>SUM(Q97+Q108)</f>
        <v>0</v>
      </c>
      <c r="R96" s="97">
        <f>SUM(R97+R108)</f>
        <v>0</v>
      </c>
      <c r="S96" s="98">
        <f t="shared" si="9"/>
        <v>0</v>
      </c>
      <c r="T96" s="12"/>
      <c r="U96" s="27">
        <f t="shared" si="10"/>
        <v>954000</v>
      </c>
    </row>
    <row r="97" spans="1:21">
      <c r="A97" s="28">
        <v>510000</v>
      </c>
      <c r="B97" s="29" t="s">
        <v>89</v>
      </c>
      <c r="C97" s="12"/>
      <c r="D97" s="30">
        <f>SUM(D98+D101+D106)</f>
        <v>784000</v>
      </c>
      <c r="E97" s="31">
        <f>SUM(E98+E101+E106)</f>
        <v>0</v>
      </c>
      <c r="F97" s="31">
        <f>SUM(F98+F101+F106)</f>
        <v>0</v>
      </c>
      <c r="G97" s="32">
        <f t="shared" si="6"/>
        <v>0</v>
      </c>
      <c r="H97" s="33">
        <f>SUM(H98+H101+H106)</f>
        <v>0</v>
      </c>
      <c r="I97" s="34">
        <f t="shared" si="7"/>
        <v>784000</v>
      </c>
      <c r="J97" s="12"/>
      <c r="K97" s="35">
        <f>SUM(K98+K101+K106)</f>
        <v>170000</v>
      </c>
      <c r="L97" s="36">
        <f>SUM(L98+L101+L106)</f>
        <v>0</v>
      </c>
      <c r="M97" s="36">
        <f>SUM(M98+M101+M106)</f>
        <v>0</v>
      </c>
      <c r="N97" s="37">
        <f t="shared" si="8"/>
        <v>170000</v>
      </c>
      <c r="O97" s="12"/>
      <c r="P97" s="38">
        <f>SUM(P98+P101+P106)</f>
        <v>0</v>
      </c>
      <c r="Q97" s="39">
        <f>SUM(Q98+Q101+Q106)</f>
        <v>0</v>
      </c>
      <c r="R97" s="39">
        <f>SUM(R98+R101+R106)</f>
        <v>0</v>
      </c>
      <c r="S97" s="40">
        <f t="shared" si="9"/>
        <v>0</v>
      </c>
      <c r="T97" s="12"/>
      <c r="U97" s="41">
        <f t="shared" si="10"/>
        <v>954000</v>
      </c>
    </row>
    <row r="98" spans="1:21">
      <c r="A98" s="42">
        <v>511000</v>
      </c>
      <c r="B98" s="71" t="s">
        <v>90</v>
      </c>
      <c r="C98" s="12"/>
      <c r="D98" s="72">
        <f>SUM(D99:D100)</f>
        <v>0</v>
      </c>
      <c r="E98" s="73">
        <f>SUM(E99:E100)</f>
        <v>0</v>
      </c>
      <c r="F98" s="73">
        <f>SUM(F99:F100)</f>
        <v>0</v>
      </c>
      <c r="G98" s="46">
        <f t="shared" si="6"/>
        <v>0</v>
      </c>
      <c r="H98" s="47">
        <f>SUM(H99:H100)</f>
        <v>0</v>
      </c>
      <c r="I98" s="48">
        <f t="shared" si="7"/>
        <v>0</v>
      </c>
      <c r="J98" s="12"/>
      <c r="K98" s="77">
        <f>SUM(K99:K100)</f>
        <v>0</v>
      </c>
      <c r="L98" s="78">
        <f>SUM(L99:L100)</f>
        <v>0</v>
      </c>
      <c r="M98" s="78">
        <f>SUM(M99:M100)</f>
        <v>0</v>
      </c>
      <c r="N98" s="51">
        <f t="shared" si="8"/>
        <v>0</v>
      </c>
      <c r="O98" s="12"/>
      <c r="P98" s="52">
        <f>SUM(P99:P100)</f>
        <v>0</v>
      </c>
      <c r="Q98" s="53">
        <f>SUM(Q99:Q100)</f>
        <v>0</v>
      </c>
      <c r="R98" s="53">
        <f>SUM(R99:R100)</f>
        <v>0</v>
      </c>
      <c r="S98" s="54">
        <f t="shared" si="9"/>
        <v>0</v>
      </c>
      <c r="T98" s="12"/>
      <c r="U98" s="55">
        <f t="shared" si="10"/>
        <v>0</v>
      </c>
    </row>
    <row r="99" spans="1:21">
      <c r="A99" s="56">
        <v>511300</v>
      </c>
      <c r="B99" s="57" t="s">
        <v>91</v>
      </c>
      <c r="C99" s="12"/>
      <c r="D99" s="76"/>
      <c r="E99" s="59"/>
      <c r="F99" s="60"/>
      <c r="G99" s="61">
        <f t="shared" si="6"/>
        <v>0</v>
      </c>
      <c r="H99" s="60"/>
      <c r="I99" s="62">
        <f t="shared" si="7"/>
        <v>0</v>
      </c>
      <c r="J99" s="12"/>
      <c r="K99" s="81"/>
      <c r="L99" s="64"/>
      <c r="M99" s="64"/>
      <c r="N99" s="65">
        <f t="shared" si="8"/>
        <v>0</v>
      </c>
      <c r="O99" s="12"/>
      <c r="P99" s="66"/>
      <c r="Q99" s="67"/>
      <c r="R99" s="67"/>
      <c r="S99" s="68">
        <f t="shared" si="9"/>
        <v>0</v>
      </c>
      <c r="T99" s="69"/>
      <c r="U99" s="70">
        <f t="shared" si="10"/>
        <v>0</v>
      </c>
    </row>
    <row r="100" spans="1:21">
      <c r="A100" s="56">
        <v>511400</v>
      </c>
      <c r="B100" s="57" t="s">
        <v>92</v>
      </c>
      <c r="C100" s="12"/>
      <c r="D100" s="76"/>
      <c r="E100" s="59"/>
      <c r="F100" s="60"/>
      <c r="G100" s="61">
        <f t="shared" si="6"/>
        <v>0</v>
      </c>
      <c r="H100" s="60"/>
      <c r="I100" s="62">
        <f t="shared" si="7"/>
        <v>0</v>
      </c>
      <c r="J100" s="12"/>
      <c r="K100" s="81"/>
      <c r="L100" s="64"/>
      <c r="M100" s="64"/>
      <c r="N100" s="65">
        <f t="shared" si="8"/>
        <v>0</v>
      </c>
      <c r="O100" s="12"/>
      <c r="P100" s="66"/>
      <c r="Q100" s="67"/>
      <c r="R100" s="67"/>
      <c r="S100" s="68">
        <f t="shared" si="9"/>
        <v>0</v>
      </c>
      <c r="T100" s="69"/>
      <c r="U100" s="70">
        <f t="shared" si="10"/>
        <v>0</v>
      </c>
    </row>
    <row r="101" spans="1:21">
      <c r="A101" s="42">
        <v>512000</v>
      </c>
      <c r="B101" s="71" t="s">
        <v>93</v>
      </c>
      <c r="C101" s="12"/>
      <c r="D101" s="72">
        <f>SUM(D102:D105)</f>
        <v>520000</v>
      </c>
      <c r="E101" s="73">
        <f>SUM(E102:E105)</f>
        <v>0</v>
      </c>
      <c r="F101" s="73">
        <f>SUM(F102:F105)</f>
        <v>0</v>
      </c>
      <c r="G101" s="46">
        <f t="shared" si="6"/>
        <v>0</v>
      </c>
      <c r="H101" s="47">
        <f>SUM(H102:H105)</f>
        <v>0</v>
      </c>
      <c r="I101" s="48">
        <f t="shared" si="7"/>
        <v>520000</v>
      </c>
      <c r="J101" s="12"/>
      <c r="K101" s="77">
        <f>SUM(K102:K105)</f>
        <v>170000</v>
      </c>
      <c r="L101" s="78">
        <f>SUM(L102:L105)</f>
        <v>0</v>
      </c>
      <c r="M101" s="78">
        <f>SUM(M102:M105)</f>
        <v>0</v>
      </c>
      <c r="N101" s="51">
        <f t="shared" si="8"/>
        <v>170000</v>
      </c>
      <c r="O101" s="12"/>
      <c r="P101" s="52">
        <f>SUM(P102:P105)</f>
        <v>0</v>
      </c>
      <c r="Q101" s="53">
        <f>SUM(Q102:Q105)</f>
        <v>0</v>
      </c>
      <c r="R101" s="53">
        <f>SUM(R102:R105)</f>
        <v>0</v>
      </c>
      <c r="S101" s="54">
        <f t="shared" si="9"/>
        <v>0</v>
      </c>
      <c r="T101" s="12"/>
      <c r="U101" s="55">
        <f t="shared" si="10"/>
        <v>690000</v>
      </c>
    </row>
    <row r="102" spans="1:21">
      <c r="A102" s="56">
        <v>512200</v>
      </c>
      <c r="B102" s="57" t="s">
        <v>94</v>
      </c>
      <c r="C102" s="12"/>
      <c r="D102" s="76">
        <v>100000</v>
      </c>
      <c r="E102" s="59"/>
      <c r="F102" s="60"/>
      <c r="G102" s="61">
        <f t="shared" si="6"/>
        <v>0</v>
      </c>
      <c r="H102" s="60"/>
      <c r="I102" s="62">
        <f t="shared" si="7"/>
        <v>100000</v>
      </c>
      <c r="J102" s="12"/>
      <c r="K102" s="63">
        <v>70000</v>
      </c>
      <c r="L102" s="64"/>
      <c r="M102" s="64"/>
      <c r="N102" s="65">
        <f t="shared" si="8"/>
        <v>70000</v>
      </c>
      <c r="O102" s="12"/>
      <c r="P102" s="66"/>
      <c r="Q102" s="67"/>
      <c r="R102" s="67"/>
      <c r="S102" s="68">
        <f t="shared" si="9"/>
        <v>0</v>
      </c>
      <c r="T102" s="69"/>
      <c r="U102" s="70">
        <f t="shared" si="10"/>
        <v>170000</v>
      </c>
    </row>
    <row r="103" spans="1:21">
      <c r="A103" s="56">
        <v>512600</v>
      </c>
      <c r="B103" s="57" t="s">
        <v>95</v>
      </c>
      <c r="C103" s="12"/>
      <c r="D103" s="76">
        <v>420000</v>
      </c>
      <c r="E103" s="59"/>
      <c r="F103" s="60"/>
      <c r="G103" s="61">
        <f t="shared" si="6"/>
        <v>0</v>
      </c>
      <c r="H103" s="60"/>
      <c r="I103" s="62">
        <f t="shared" si="7"/>
        <v>420000</v>
      </c>
      <c r="J103" s="12"/>
      <c r="K103" s="135"/>
      <c r="L103" s="64"/>
      <c r="M103" s="64"/>
      <c r="N103" s="65">
        <f t="shared" si="8"/>
        <v>0</v>
      </c>
      <c r="O103" s="12"/>
      <c r="P103" s="66"/>
      <c r="Q103" s="67"/>
      <c r="R103" s="67"/>
      <c r="S103" s="68">
        <f t="shared" si="9"/>
        <v>0</v>
      </c>
      <c r="T103" s="69"/>
      <c r="U103" s="70">
        <f t="shared" si="10"/>
        <v>420000</v>
      </c>
    </row>
    <row r="104" spans="1:21" s="138" customFormat="1">
      <c r="A104" s="126">
        <v>512800</v>
      </c>
      <c r="B104" s="127" t="s">
        <v>96</v>
      </c>
      <c r="C104" s="128"/>
      <c r="D104" s="129"/>
      <c r="E104" s="130"/>
      <c r="F104" s="131"/>
      <c r="G104" s="132">
        <f t="shared" si="6"/>
        <v>0</v>
      </c>
      <c r="H104" s="131"/>
      <c r="I104" s="133">
        <f t="shared" si="7"/>
        <v>0</v>
      </c>
      <c r="J104" s="128"/>
      <c r="K104" s="135">
        <v>100000</v>
      </c>
      <c r="L104" s="134"/>
      <c r="M104" s="134"/>
      <c r="N104" s="133">
        <f t="shared" si="8"/>
        <v>100000</v>
      </c>
      <c r="O104" s="128"/>
      <c r="P104" s="135"/>
      <c r="Q104" s="136"/>
      <c r="R104" s="136"/>
      <c r="S104" s="133">
        <f t="shared" si="9"/>
        <v>0</v>
      </c>
      <c r="T104" s="128"/>
      <c r="U104" s="137">
        <f t="shared" si="10"/>
        <v>100000</v>
      </c>
    </row>
    <row r="105" spans="1:21">
      <c r="A105" s="56">
        <v>512900</v>
      </c>
      <c r="B105" s="57" t="s">
        <v>97</v>
      </c>
      <c r="C105" s="12"/>
      <c r="D105" s="76"/>
      <c r="E105" s="59"/>
      <c r="F105" s="60"/>
      <c r="G105" s="61">
        <f t="shared" si="6"/>
        <v>0</v>
      </c>
      <c r="H105" s="60"/>
      <c r="I105" s="62">
        <f t="shared" si="7"/>
        <v>0</v>
      </c>
      <c r="J105" s="12"/>
      <c r="K105" s="63"/>
      <c r="L105" s="64"/>
      <c r="M105" s="64"/>
      <c r="N105" s="65">
        <f t="shared" si="8"/>
        <v>0</v>
      </c>
      <c r="O105" s="12"/>
      <c r="P105" s="66"/>
      <c r="Q105" s="67"/>
      <c r="R105" s="67"/>
      <c r="S105" s="68">
        <f t="shared" si="9"/>
        <v>0</v>
      </c>
      <c r="T105" s="69"/>
      <c r="U105" s="70">
        <f t="shared" si="10"/>
        <v>0</v>
      </c>
    </row>
    <row r="106" spans="1:21">
      <c r="A106" s="42">
        <v>515000</v>
      </c>
      <c r="B106" s="71" t="s">
        <v>98</v>
      </c>
      <c r="C106" s="12"/>
      <c r="D106" s="72">
        <f>SUM(D107)</f>
        <v>264000</v>
      </c>
      <c r="E106" s="73">
        <f>SUM(E107)</f>
        <v>0</v>
      </c>
      <c r="F106" s="73">
        <f>SUM(F107)</f>
        <v>0</v>
      </c>
      <c r="G106" s="46">
        <f t="shared" si="6"/>
        <v>0</v>
      </c>
      <c r="H106" s="99">
        <f>SUM(H107)</f>
        <v>0</v>
      </c>
      <c r="I106" s="48">
        <f t="shared" si="7"/>
        <v>264000</v>
      </c>
      <c r="J106" s="12"/>
      <c r="K106" s="77">
        <f>SUM(K107)</f>
        <v>0</v>
      </c>
      <c r="L106" s="78">
        <f>SUM(L107)</f>
        <v>0</v>
      </c>
      <c r="M106" s="78">
        <f>SUM(M107)</f>
        <v>0</v>
      </c>
      <c r="N106" s="51">
        <f t="shared" si="8"/>
        <v>0</v>
      </c>
      <c r="O106" s="12"/>
      <c r="P106" s="52">
        <f>SUM(P107)</f>
        <v>0</v>
      </c>
      <c r="Q106" s="53">
        <f>SUM(Q107)</f>
        <v>0</v>
      </c>
      <c r="R106" s="53">
        <f>SUM(R107)</f>
        <v>0</v>
      </c>
      <c r="S106" s="54">
        <f t="shared" si="9"/>
        <v>0</v>
      </c>
      <c r="T106" s="12"/>
      <c r="U106" s="55">
        <f t="shared" si="10"/>
        <v>264000</v>
      </c>
    </row>
    <row r="107" spans="1:21">
      <c r="A107" s="56">
        <v>515100</v>
      </c>
      <c r="B107" s="57" t="s">
        <v>99</v>
      </c>
      <c r="C107" s="12"/>
      <c r="D107" s="76">
        <v>264000</v>
      </c>
      <c r="E107" s="59"/>
      <c r="F107" s="60"/>
      <c r="G107" s="61">
        <f t="shared" si="6"/>
        <v>0</v>
      </c>
      <c r="H107" s="60"/>
      <c r="I107" s="62">
        <f t="shared" si="7"/>
        <v>264000</v>
      </c>
      <c r="J107" s="12"/>
      <c r="K107" s="81"/>
      <c r="L107" s="64"/>
      <c r="M107" s="64"/>
      <c r="N107" s="65">
        <f t="shared" si="8"/>
        <v>0</v>
      </c>
      <c r="O107" s="12"/>
      <c r="P107" s="66"/>
      <c r="Q107" s="67">
        <v>0</v>
      </c>
      <c r="R107" s="67">
        <v>0</v>
      </c>
      <c r="S107" s="68">
        <f t="shared" si="9"/>
        <v>0</v>
      </c>
      <c r="T107" s="69"/>
      <c r="U107" s="70">
        <f t="shared" si="10"/>
        <v>264000</v>
      </c>
    </row>
    <row r="108" spans="1:21">
      <c r="A108" s="28">
        <v>520000</v>
      </c>
      <c r="B108" s="29" t="s">
        <v>100</v>
      </c>
      <c r="C108" s="12"/>
      <c r="D108" s="30">
        <f t="shared" ref="D108:H109" si="18">SUM(D109)</f>
        <v>0</v>
      </c>
      <c r="E108" s="31">
        <f t="shared" si="18"/>
        <v>0</v>
      </c>
      <c r="F108" s="31">
        <f t="shared" si="18"/>
        <v>0</v>
      </c>
      <c r="G108" s="32">
        <f t="shared" si="6"/>
        <v>0</v>
      </c>
      <c r="H108" s="33">
        <f t="shared" si="18"/>
        <v>0</v>
      </c>
      <c r="I108" s="34">
        <f t="shared" si="7"/>
        <v>0</v>
      </c>
      <c r="J108" s="12"/>
      <c r="K108" s="35">
        <f t="shared" ref="K108:M109" si="19">SUM(K109)</f>
        <v>0</v>
      </c>
      <c r="L108" s="36">
        <f t="shared" si="19"/>
        <v>0</v>
      </c>
      <c r="M108" s="36">
        <f t="shared" si="19"/>
        <v>0</v>
      </c>
      <c r="N108" s="37">
        <f t="shared" si="8"/>
        <v>0</v>
      </c>
      <c r="O108" s="12"/>
      <c r="P108" s="38">
        <f t="shared" ref="P108:R109" si="20">SUM(P109)</f>
        <v>0</v>
      </c>
      <c r="Q108" s="39">
        <f t="shared" si="20"/>
        <v>0</v>
      </c>
      <c r="R108" s="39">
        <f t="shared" si="20"/>
        <v>0</v>
      </c>
      <c r="S108" s="40">
        <f t="shared" si="9"/>
        <v>0</v>
      </c>
      <c r="T108" s="12"/>
      <c r="U108" s="41">
        <f t="shared" si="10"/>
        <v>0</v>
      </c>
    </row>
    <row r="109" spans="1:21">
      <c r="A109" s="42">
        <v>523000</v>
      </c>
      <c r="B109" s="71" t="s">
        <v>101</v>
      </c>
      <c r="C109" s="12"/>
      <c r="D109" s="72">
        <f t="shared" si="18"/>
        <v>0</v>
      </c>
      <c r="E109" s="87">
        <f t="shared" si="18"/>
        <v>0</v>
      </c>
      <c r="F109" s="87">
        <f t="shared" si="18"/>
        <v>0</v>
      </c>
      <c r="G109" s="46">
        <f t="shared" si="6"/>
        <v>0</v>
      </c>
      <c r="H109" s="99">
        <f t="shared" si="18"/>
        <v>0</v>
      </c>
      <c r="I109" s="48">
        <f t="shared" si="7"/>
        <v>0</v>
      </c>
      <c r="J109" s="12"/>
      <c r="K109" s="77">
        <f t="shared" si="19"/>
        <v>0</v>
      </c>
      <c r="L109" s="100">
        <f t="shared" si="19"/>
        <v>0</v>
      </c>
      <c r="M109" s="100">
        <f t="shared" si="19"/>
        <v>0</v>
      </c>
      <c r="N109" s="51">
        <f t="shared" si="8"/>
        <v>0</v>
      </c>
      <c r="O109" s="12"/>
      <c r="P109" s="52">
        <f t="shared" si="20"/>
        <v>0</v>
      </c>
      <c r="Q109" s="53">
        <f t="shared" si="20"/>
        <v>0</v>
      </c>
      <c r="R109" s="53">
        <f t="shared" si="20"/>
        <v>0</v>
      </c>
      <c r="S109" s="54">
        <f t="shared" si="9"/>
        <v>0</v>
      </c>
      <c r="T109" s="12"/>
      <c r="U109" s="55">
        <f t="shared" si="10"/>
        <v>0</v>
      </c>
    </row>
    <row r="110" spans="1:21" ht="15.75" thickBot="1">
      <c r="A110" s="101">
        <v>523100</v>
      </c>
      <c r="B110" s="102" t="s">
        <v>102</v>
      </c>
      <c r="C110" s="12"/>
      <c r="D110" s="103"/>
      <c r="E110" s="104"/>
      <c r="F110" s="104"/>
      <c r="G110" s="61">
        <f t="shared" si="6"/>
        <v>0</v>
      </c>
      <c r="H110" s="105"/>
      <c r="I110" s="62">
        <f t="shared" si="7"/>
        <v>0</v>
      </c>
      <c r="J110" s="12"/>
      <c r="K110" s="106"/>
      <c r="L110" s="107"/>
      <c r="M110" s="107"/>
      <c r="N110" s="108">
        <f t="shared" si="8"/>
        <v>0</v>
      </c>
      <c r="O110" s="12"/>
      <c r="P110" s="109"/>
      <c r="Q110" s="110"/>
      <c r="R110" s="110"/>
      <c r="S110" s="111">
        <f t="shared" si="9"/>
        <v>0</v>
      </c>
      <c r="T110" s="69"/>
      <c r="U110" s="70">
        <f t="shared" si="10"/>
        <v>0</v>
      </c>
    </row>
    <row r="111" spans="1:21" ht="15.75" thickBot="1">
      <c r="A111" s="112" t="s">
        <v>103</v>
      </c>
      <c r="B111" s="113" t="s">
        <v>104</v>
      </c>
      <c r="C111" s="12"/>
      <c r="D111" s="114">
        <f>SUM(D15+D96)</f>
        <v>31500000</v>
      </c>
      <c r="E111" s="115">
        <f>SUM(E15+E96)</f>
        <v>4500000</v>
      </c>
      <c r="F111" s="115">
        <f>SUM(F15+F96)</f>
        <v>0</v>
      </c>
      <c r="G111" s="115">
        <f t="shared" ref="G111:I111" si="21">SUM(G15+G96)</f>
        <v>4500000</v>
      </c>
      <c r="H111" s="115">
        <f t="shared" si="21"/>
        <v>0</v>
      </c>
      <c r="I111" s="115">
        <f t="shared" si="21"/>
        <v>36000000</v>
      </c>
      <c r="J111" s="12"/>
      <c r="K111" s="114">
        <f>SUM(K15+K96)</f>
        <v>13394000</v>
      </c>
      <c r="L111" s="116">
        <f>SUM(L15+L96)</f>
        <v>0</v>
      </c>
      <c r="M111" s="116">
        <f>SUM(M15+M96)</f>
        <v>0</v>
      </c>
      <c r="N111" s="117">
        <f>SUM(K111:M111)</f>
        <v>13394000</v>
      </c>
      <c r="O111" s="12"/>
      <c r="P111" s="118">
        <f>SUM(P15+P96)</f>
        <v>0</v>
      </c>
      <c r="Q111" s="119">
        <f>SUM(Q15+Q96)</f>
        <v>0</v>
      </c>
      <c r="R111" s="119">
        <f>SUM(R15+R96)</f>
        <v>0</v>
      </c>
      <c r="S111" s="120">
        <f t="shared" si="9"/>
        <v>0</v>
      </c>
      <c r="T111" s="12"/>
      <c r="U111" s="121">
        <f>SUM(I111+N111+S111)</f>
        <v>49394000</v>
      </c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3" t="s">
        <v>105</v>
      </c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</row>
    <row r="115" spans="1:21">
      <c r="Q115" s="163"/>
    </row>
    <row r="116" spans="1:21">
      <c r="Q116" s="163"/>
    </row>
    <row r="117" spans="1:21">
      <c r="Q117" s="163"/>
    </row>
  </sheetData>
  <mergeCells count="18">
    <mergeCell ref="K13:K14"/>
    <mergeCell ref="L13:M13"/>
    <mergeCell ref="D6:F6"/>
    <mergeCell ref="D7:F7"/>
    <mergeCell ref="H13:H14"/>
    <mergeCell ref="E13:G13"/>
    <mergeCell ref="U13:U14"/>
    <mergeCell ref="N13:N14"/>
    <mergeCell ref="P13:P14"/>
    <mergeCell ref="Q13:Q14"/>
    <mergeCell ref="R13:R14"/>
    <mergeCell ref="S13:S14"/>
    <mergeCell ref="A13:B14"/>
    <mergeCell ref="D13:D14"/>
    <mergeCell ref="I13:I14"/>
    <mergeCell ref="D8:F8"/>
    <mergeCell ref="D9:F9"/>
    <mergeCell ref="D10:F10"/>
  </mergeCells>
  <pageMargins left="0.11811023622047245" right="0.11811023622047245" top="0.74803149606299213" bottom="0.74803149606299213" header="0.51181102362204722" footer="0.51181102362204722"/>
  <pageSetup paperSize="9" scale="78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финансијски план прихода и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DANA</cp:lastModifiedBy>
  <cp:revision>0</cp:revision>
  <cp:lastPrinted>2016-12-16T09:33:51Z</cp:lastPrinted>
  <dcterms:created xsi:type="dcterms:W3CDTF">2014-12-04T11:15:53Z</dcterms:created>
  <dcterms:modified xsi:type="dcterms:W3CDTF">2018-02-08T12:30:54Z</dcterms:modified>
  <dc:language>sr-Latn-RS</dc:language>
</cp:coreProperties>
</file>